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75" yWindow="75" windowWidth="13635" windowHeight="11160"/>
  </bookViews>
  <sheets>
    <sheet name="план. ст-ть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ст-ть'!$6:$9</definedName>
  </definedNames>
  <calcPr calcId="145621"/>
</workbook>
</file>

<file path=xl/calcChain.xml><?xml version="1.0" encoding="utf-8"?>
<calcChain xmlns="http://schemas.openxmlformats.org/spreadsheetml/2006/main">
  <c r="M15" i="2" l="1"/>
  <c r="J119" i="2" l="1"/>
  <c r="L78" i="2" l="1"/>
  <c r="K87" i="2" l="1"/>
  <c r="L62" i="2" l="1"/>
  <c r="L23" i="2"/>
  <c r="G73" i="2" l="1"/>
  <c r="G38" i="2"/>
  <c r="E123" i="2"/>
  <c r="F123" i="2"/>
  <c r="G98" i="2"/>
  <c r="T98" i="2" s="1"/>
  <c r="G82" i="2"/>
  <c r="T82" i="2" s="1"/>
  <c r="G23" i="2"/>
  <c r="G22" i="2"/>
  <c r="G21" i="2"/>
  <c r="G20" i="2"/>
  <c r="G19" i="2"/>
  <c r="G18" i="2"/>
  <c r="G17" i="2"/>
  <c r="G16" i="2"/>
  <c r="G14" i="2"/>
  <c r="G13" i="2"/>
  <c r="G12" i="2"/>
  <c r="G11" i="2"/>
  <c r="G10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Q108" i="2"/>
  <c r="S123" i="2"/>
  <c r="R123" i="2"/>
  <c r="Q101" i="2"/>
  <c r="Q102" i="2"/>
  <c r="Q103" i="2"/>
  <c r="Q109" i="2"/>
  <c r="Q110" i="2"/>
  <c r="Q116" i="2"/>
  <c r="Q120" i="2"/>
  <c r="H123" i="2"/>
  <c r="M85" i="2"/>
  <c r="G108" i="2"/>
  <c r="P123" i="2"/>
  <c r="O123" i="2"/>
  <c r="N123" i="2"/>
  <c r="J123" i="2"/>
  <c r="Q122" i="2"/>
  <c r="M122" i="2"/>
  <c r="G122" i="2"/>
  <c r="D122" i="2"/>
  <c r="Q121" i="2"/>
  <c r="M121" i="2"/>
  <c r="G121" i="2"/>
  <c r="D121" i="2"/>
  <c r="M120" i="2"/>
  <c r="G120" i="2"/>
  <c r="D120" i="2"/>
  <c r="Q119" i="2"/>
  <c r="M119" i="2"/>
  <c r="G119" i="2"/>
  <c r="D119" i="2"/>
  <c r="Q118" i="2"/>
  <c r="M118" i="2"/>
  <c r="G118" i="2"/>
  <c r="D118" i="2"/>
  <c r="Q117" i="2"/>
  <c r="M117" i="2"/>
  <c r="G117" i="2"/>
  <c r="D117" i="2"/>
  <c r="M116" i="2"/>
  <c r="G116" i="2"/>
  <c r="D116" i="2"/>
  <c r="Q115" i="2"/>
  <c r="M115" i="2"/>
  <c r="G115" i="2"/>
  <c r="D115" i="2"/>
  <c r="Q114" i="2"/>
  <c r="M114" i="2"/>
  <c r="G114" i="2"/>
  <c r="D114" i="2"/>
  <c r="Q113" i="2"/>
  <c r="M113" i="2"/>
  <c r="G113" i="2"/>
  <c r="D113" i="2"/>
  <c r="Q112" i="2"/>
  <c r="M112" i="2"/>
  <c r="D112" i="2"/>
  <c r="Q111" i="2"/>
  <c r="M111" i="2"/>
  <c r="G111" i="2"/>
  <c r="D111" i="2"/>
  <c r="M110" i="2"/>
  <c r="G110" i="2"/>
  <c r="D110" i="2"/>
  <c r="M109" i="2"/>
  <c r="G109" i="2"/>
  <c r="D109" i="2"/>
  <c r="M108" i="2"/>
  <c r="D108" i="2"/>
  <c r="Q107" i="2"/>
  <c r="M107" i="2"/>
  <c r="G107" i="2"/>
  <c r="D107" i="2"/>
  <c r="Q106" i="2"/>
  <c r="M106" i="2"/>
  <c r="D106" i="2"/>
  <c r="Q105" i="2"/>
  <c r="M105" i="2"/>
  <c r="G105" i="2"/>
  <c r="D105" i="2"/>
  <c r="Q104" i="2"/>
  <c r="M104" i="2"/>
  <c r="D104" i="2"/>
  <c r="M103" i="2"/>
  <c r="G103" i="2"/>
  <c r="D103" i="2"/>
  <c r="M102" i="2"/>
  <c r="G102" i="2"/>
  <c r="D102" i="2"/>
  <c r="M101" i="2"/>
  <c r="G101" i="2"/>
  <c r="D101" i="2"/>
  <c r="M100" i="2"/>
  <c r="G100" i="2"/>
  <c r="D100" i="2"/>
  <c r="M99" i="2"/>
  <c r="G99" i="2"/>
  <c r="D99" i="2"/>
  <c r="Q97" i="2"/>
  <c r="M97" i="2"/>
  <c r="G97" i="2"/>
  <c r="D97" i="2"/>
  <c r="M96" i="2"/>
  <c r="G96" i="2"/>
  <c r="D96" i="2"/>
  <c r="M95" i="2"/>
  <c r="G95" i="2"/>
  <c r="D95" i="2"/>
  <c r="M94" i="2"/>
  <c r="G94" i="2"/>
  <c r="D94" i="2"/>
  <c r="M93" i="2"/>
  <c r="G93" i="2"/>
  <c r="D93" i="2"/>
  <c r="M92" i="2"/>
  <c r="G92" i="2"/>
  <c r="D92" i="2"/>
  <c r="M91" i="2"/>
  <c r="G91" i="2"/>
  <c r="D91" i="2"/>
  <c r="M90" i="2"/>
  <c r="G90" i="2"/>
  <c r="D90" i="2"/>
  <c r="M89" i="2"/>
  <c r="G89" i="2"/>
  <c r="D89" i="2"/>
  <c r="M88" i="2"/>
  <c r="G88" i="2"/>
  <c r="D88" i="2"/>
  <c r="M87" i="2"/>
  <c r="G87" i="2"/>
  <c r="D87" i="2"/>
  <c r="M86" i="2"/>
  <c r="D86" i="2"/>
  <c r="G85" i="2"/>
  <c r="D85" i="2"/>
  <c r="M84" i="2"/>
  <c r="G84" i="2"/>
  <c r="D84" i="2"/>
  <c r="M83" i="2"/>
  <c r="G83" i="2"/>
  <c r="D83" i="2"/>
  <c r="M81" i="2"/>
  <c r="G81" i="2"/>
  <c r="D81" i="2"/>
  <c r="M80" i="2"/>
  <c r="G80" i="2"/>
  <c r="D80" i="2"/>
  <c r="M79" i="2"/>
  <c r="G79" i="2"/>
  <c r="D79" i="2"/>
  <c r="M78" i="2"/>
  <c r="G78" i="2"/>
  <c r="D78" i="2"/>
  <c r="M77" i="2"/>
  <c r="G77" i="2"/>
  <c r="D77" i="2"/>
  <c r="M76" i="2"/>
  <c r="G76" i="2"/>
  <c r="D76" i="2"/>
  <c r="M75" i="2"/>
  <c r="G75" i="2"/>
  <c r="D75" i="2"/>
  <c r="M74" i="2"/>
  <c r="G74" i="2"/>
  <c r="D74" i="2"/>
  <c r="M73" i="2"/>
  <c r="D73" i="2"/>
  <c r="M72" i="2"/>
  <c r="G72" i="2"/>
  <c r="D72" i="2"/>
  <c r="M71" i="2"/>
  <c r="G71" i="2"/>
  <c r="D71" i="2"/>
  <c r="M70" i="2"/>
  <c r="G70" i="2"/>
  <c r="D70" i="2"/>
  <c r="M69" i="2"/>
  <c r="G69" i="2"/>
  <c r="D69" i="2"/>
  <c r="M68" i="2"/>
  <c r="G68" i="2"/>
  <c r="D68" i="2"/>
  <c r="M67" i="2"/>
  <c r="G67" i="2"/>
  <c r="D67" i="2"/>
  <c r="M66" i="2"/>
  <c r="G66" i="2"/>
  <c r="D66" i="2"/>
  <c r="M65" i="2"/>
  <c r="G65" i="2"/>
  <c r="D65" i="2"/>
  <c r="M64" i="2"/>
  <c r="G64" i="2"/>
  <c r="D64" i="2"/>
  <c r="M63" i="2"/>
  <c r="G63" i="2"/>
  <c r="D63" i="2"/>
  <c r="M62" i="2"/>
  <c r="G62" i="2"/>
  <c r="D62" i="2"/>
  <c r="M61" i="2"/>
  <c r="G61" i="2"/>
  <c r="D61" i="2"/>
  <c r="M60" i="2"/>
  <c r="G60" i="2"/>
  <c r="D60" i="2"/>
  <c r="M59" i="2"/>
  <c r="G59" i="2"/>
  <c r="D59" i="2"/>
  <c r="M58" i="2"/>
  <c r="G58" i="2"/>
  <c r="D58" i="2"/>
  <c r="M57" i="2"/>
  <c r="G57" i="2"/>
  <c r="D57" i="2"/>
  <c r="M56" i="2"/>
  <c r="G56" i="2"/>
  <c r="D56" i="2"/>
  <c r="M55" i="2"/>
  <c r="G55" i="2"/>
  <c r="D55" i="2"/>
  <c r="M54" i="2"/>
  <c r="G54" i="2"/>
  <c r="D54" i="2"/>
  <c r="M53" i="2"/>
  <c r="G53" i="2"/>
  <c r="D53" i="2"/>
  <c r="M52" i="2"/>
  <c r="M10" i="2"/>
  <c r="G52" i="2"/>
  <c r="D52" i="2"/>
  <c r="M51" i="2"/>
  <c r="G51" i="2"/>
  <c r="D51" i="2"/>
  <c r="M50" i="2"/>
  <c r="G50" i="2"/>
  <c r="D50" i="2"/>
  <c r="M49" i="2"/>
  <c r="G49" i="2"/>
  <c r="D49" i="2"/>
  <c r="M48" i="2"/>
  <c r="G48" i="2"/>
  <c r="D48" i="2"/>
  <c r="M47" i="2"/>
  <c r="G47" i="2"/>
  <c r="D47" i="2"/>
  <c r="M46" i="2"/>
  <c r="G46" i="2"/>
  <c r="D46" i="2"/>
  <c r="M45" i="2"/>
  <c r="G45" i="2"/>
  <c r="D45" i="2"/>
  <c r="M44" i="2"/>
  <c r="G44" i="2"/>
  <c r="D44" i="2"/>
  <c r="M43" i="2"/>
  <c r="D43" i="2"/>
  <c r="M42" i="2"/>
  <c r="G42" i="2"/>
  <c r="D42" i="2"/>
  <c r="M41" i="2"/>
  <c r="G41" i="2"/>
  <c r="D41" i="2"/>
  <c r="M40" i="2"/>
  <c r="G40" i="2"/>
  <c r="D40" i="2"/>
  <c r="M39" i="2"/>
  <c r="G39" i="2"/>
  <c r="D39" i="2"/>
  <c r="M38" i="2"/>
  <c r="D38" i="2"/>
  <c r="M37" i="2"/>
  <c r="G37" i="2"/>
  <c r="D37" i="2"/>
  <c r="M36" i="2"/>
  <c r="G36" i="2"/>
  <c r="D36" i="2"/>
  <c r="M35" i="2"/>
  <c r="G35" i="2"/>
  <c r="D35" i="2"/>
  <c r="M34" i="2"/>
  <c r="G34" i="2"/>
  <c r="D34" i="2"/>
  <c r="M33" i="2"/>
  <c r="G33" i="2"/>
  <c r="D33" i="2"/>
  <c r="M32" i="2"/>
  <c r="G32" i="2"/>
  <c r="D32" i="2"/>
  <c r="M31" i="2"/>
  <c r="G31" i="2"/>
  <c r="D31" i="2"/>
  <c r="M30" i="2"/>
  <c r="G30" i="2"/>
  <c r="D30" i="2"/>
  <c r="M29" i="2"/>
  <c r="K123" i="2"/>
  <c r="G29" i="2"/>
  <c r="D29" i="2"/>
  <c r="M28" i="2"/>
  <c r="G28" i="2"/>
  <c r="D28" i="2"/>
  <c r="M27" i="2"/>
  <c r="G27" i="2"/>
  <c r="D27" i="2"/>
  <c r="M26" i="2"/>
  <c r="G26" i="2"/>
  <c r="D26" i="2"/>
  <c r="M25" i="2"/>
  <c r="G25" i="2"/>
  <c r="D25" i="2"/>
  <c r="M24" i="2"/>
  <c r="G24" i="2"/>
  <c r="D24" i="2"/>
  <c r="M23" i="2"/>
  <c r="D23" i="2"/>
  <c r="M22" i="2"/>
  <c r="D22" i="2"/>
  <c r="M21" i="2"/>
  <c r="D21" i="2"/>
  <c r="M20" i="2"/>
  <c r="D20" i="2"/>
  <c r="M19" i="2"/>
  <c r="D19" i="2"/>
  <c r="M18" i="2"/>
  <c r="D18" i="2"/>
  <c r="M17" i="2"/>
  <c r="D17" i="2"/>
  <c r="M16" i="2"/>
  <c r="D16" i="2"/>
  <c r="L123" i="2"/>
  <c r="D15" i="2"/>
  <c r="M14" i="2"/>
  <c r="D14" i="2"/>
  <c r="Q13" i="2"/>
  <c r="M13" i="2"/>
  <c r="D13" i="2"/>
  <c r="M12" i="2"/>
  <c r="D12" i="2"/>
  <c r="M11" i="2"/>
  <c r="D11" i="2"/>
  <c r="D10" i="2"/>
  <c r="G112" i="2"/>
  <c r="G86" i="2"/>
  <c r="G106" i="2"/>
  <c r="G104" i="2"/>
  <c r="G43" i="2"/>
  <c r="I123" i="2"/>
  <c r="Q55" i="2"/>
  <c r="T116" i="2"/>
  <c r="T103" i="2" l="1"/>
  <c r="T86" i="2"/>
  <c r="T74" i="2"/>
  <c r="T85" i="2"/>
  <c r="T101" i="2"/>
  <c r="T108" i="2"/>
  <c r="T12" i="2"/>
  <c r="T38" i="2"/>
  <c r="T42" i="2"/>
  <c r="T49" i="2"/>
  <c r="T81" i="2"/>
  <c r="T92" i="2"/>
  <c r="T97" i="2"/>
  <c r="T115" i="2"/>
  <c r="T121" i="2"/>
  <c r="T45" i="2"/>
  <c r="T13" i="2"/>
  <c r="T59" i="2"/>
  <c r="T83" i="2"/>
  <c r="T99" i="2"/>
  <c r="T104" i="2"/>
  <c r="T95" i="2"/>
  <c r="T11" i="2"/>
  <c r="T100" i="2"/>
  <c r="T14" i="2"/>
  <c r="T16" i="2"/>
  <c r="T18" i="2"/>
  <c r="T20" i="2"/>
  <c r="T30" i="2"/>
  <c r="T41" i="2"/>
  <c r="T44" i="2"/>
  <c r="T46" i="2"/>
  <c r="T80" i="2"/>
  <c r="T90" i="2"/>
  <c r="T96" i="2"/>
  <c r="T110" i="2"/>
  <c r="Q123" i="2"/>
  <c r="T106" i="2"/>
  <c r="T32" i="2"/>
  <c r="T60" i="2"/>
  <c r="T79" i="2"/>
  <c r="T84" i="2"/>
  <c r="T17" i="2"/>
  <c r="T43" i="2"/>
  <c r="T112" i="2"/>
  <c r="T23" i="2"/>
  <c r="T27" i="2"/>
  <c r="T73" i="2"/>
  <c r="T89" i="2"/>
  <c r="T22" i="2"/>
  <c r="T50" i="2"/>
  <c r="T52" i="2"/>
  <c r="T53" i="2"/>
  <c r="T58" i="2"/>
  <c r="T65" i="2"/>
  <c r="T69" i="2"/>
  <c r="T75" i="2"/>
  <c r="T87" i="2"/>
  <c r="T88" i="2"/>
  <c r="T113" i="2"/>
  <c r="T39" i="2"/>
  <c r="T47" i="2"/>
  <c r="T105" i="2"/>
  <c r="T117" i="2"/>
  <c r="T25" i="2"/>
  <c r="T51" i="2"/>
  <c r="T55" i="2"/>
  <c r="T56" i="2"/>
  <c r="T63" i="2"/>
  <c r="T67" i="2"/>
  <c r="T71" i="2"/>
  <c r="T77" i="2"/>
  <c r="T93" i="2"/>
  <c r="T114" i="2"/>
  <c r="T118" i="2"/>
  <c r="T119" i="2"/>
  <c r="T120" i="2"/>
  <c r="T21" i="2"/>
  <c r="T24" i="2"/>
  <c r="T28" i="2"/>
  <c r="T33" i="2"/>
  <c r="T34" i="2"/>
  <c r="T54" i="2"/>
  <c r="T62" i="2"/>
  <c r="T66" i="2"/>
  <c r="T70" i="2"/>
  <c r="T76" i="2"/>
  <c r="T91" i="2"/>
  <c r="T102" i="2"/>
  <c r="T19" i="2"/>
  <c r="T26" i="2"/>
  <c r="T29" i="2"/>
  <c r="T31" i="2"/>
  <c r="T36" i="2"/>
  <c r="T40" i="2"/>
  <c r="T48" i="2"/>
  <c r="T57" i="2"/>
  <c r="T64" i="2"/>
  <c r="T68" i="2"/>
  <c r="T72" i="2"/>
  <c r="T78" i="2"/>
  <c r="T94" i="2"/>
  <c r="T107" i="2"/>
  <c r="T109" i="2"/>
  <c r="T122" i="2"/>
  <c r="T15" i="2"/>
  <c r="T61" i="2"/>
  <c r="T35" i="2"/>
  <c r="G123" i="2"/>
  <c r="M123" i="2"/>
  <c r="T37" i="2"/>
  <c r="T111" i="2"/>
  <c r="D123" i="2"/>
  <c r="T10" i="2"/>
  <c r="T123" i="2" l="1"/>
</calcChain>
</file>

<file path=xl/sharedStrings.xml><?xml version="1.0" encoding="utf-8"?>
<sst xmlns="http://schemas.openxmlformats.org/spreadsheetml/2006/main" count="253" uniqueCount="249">
  <si>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</si>
  <si>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</si>
  <si>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</si>
  <si>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</si>
  <si>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</si>
  <si>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</si>
  <si>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</si>
  <si>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</si>
  <si>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</si>
  <si>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</si>
  <si>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</si>
  <si>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</si>
  <si>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</si>
  <si>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</si>
  <si>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</si>
  <si>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</si>
  <si>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</si>
  <si>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</si>
  <si>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</si>
  <si>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</si>
  <si>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</si>
  <si>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</si>
  <si>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</si>
  <si>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</si>
  <si>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</si>
  <si>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</si>
  <si>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</si>
  <si>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</si>
  <si>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</si>
  <si>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</si>
  <si>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</si>
  <si>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</si>
  <si>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</si>
  <si>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</si>
  <si>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</si>
  <si>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</si>
  <si>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</si>
  <si>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</si>
  <si>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</si>
  <si>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</si>
  <si>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</si>
  <si>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</si>
  <si>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</si>
  <si>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</si>
  <si>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</si>
  <si>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</si>
  <si>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</si>
  <si>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</si>
  <si>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</si>
  <si>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</si>
  <si>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</si>
  <si>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</si>
  <si>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</si>
  <si>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</si>
  <si>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</si>
  <si>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</si>
  <si>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</si>
  <si>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</si>
  <si>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</si>
  <si>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</si>
  <si>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</si>
  <si>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</si>
  <si>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</si>
  <si>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</si>
  <si>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</si>
  <si>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</si>
  <si>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"Щеглова В.Ф."</t>
  </si>
  <si>
    <t>ООО "Медицинский центр "Здравица ДВ"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</si>
  <si>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</si>
  <si>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</si>
  <si>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</si>
  <si>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</si>
  <si>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</si>
  <si>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</si>
  <si>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</si>
  <si>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</si>
  <si>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"Мед-Арт"</t>
  </si>
  <si>
    <t xml:space="preserve">ООО "МУ "Медгрупп ДВ" </t>
  </si>
  <si>
    <t>ООО "МУ "Империя здоровья"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</si>
  <si>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</si>
  <si>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</si>
  <si>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</si>
  <si>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</si>
  <si>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</si>
  <si>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</si>
  <si>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</si>
  <si>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</si>
  <si>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</si>
  <si>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</si>
  <si>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</si>
  <si>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</si>
  <si>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</si>
  <si>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</si>
  <si>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</si>
  <si>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</si>
  <si>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</si>
  <si>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</si>
  <si>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</si>
  <si>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</si>
  <si>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</si>
  <si>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</si>
  <si>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</si>
  <si>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</si>
  <si>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</si>
  <si>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</si>
  <si>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</si>
  <si>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</si>
  <si>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</si>
  <si>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</si>
  <si>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</si>
  <si>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</si>
  <si>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</si>
  <si>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</si>
  <si>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</si>
  <si>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</si>
  <si>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</si>
  <si>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КГБУЗ "Детский клинический центр медицинской реабилитации "Амурский " МЗХК</t>
  </si>
  <si>
    <t>подушевое финансирование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</si>
  <si>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</si>
  <si>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</si>
  <si>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</si>
  <si>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</si>
  <si>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"Стоматология ДФ"</t>
  </si>
  <si>
    <t>ООО "Хабаровский центр глазной хирургии"</t>
  </si>
  <si>
    <t>ООО "Визит"</t>
  </si>
  <si>
    <t xml:space="preserve"> ООО "МУ "ЦПМ-Групп"</t>
  </si>
  <si>
    <t>ООО "МУ "ЦМК-Групп"</t>
  </si>
  <si>
    <t>ООО "Уральский клинический лечебно-реанимационный центр"</t>
  </si>
  <si>
    <t>Хабаровская поликлиника ФГБУЗ "ДВОМЦ ФМБА"</t>
  </si>
  <si>
    <t>код МО</t>
  </si>
  <si>
    <t>Итого подушевое финансирование</t>
  </si>
  <si>
    <t>ООО "Стомэнергетик"</t>
  </si>
  <si>
    <t>ООО "Медицинское учреждение "Центр медицинских комиссий"</t>
  </si>
  <si>
    <t>ООО"Саико"</t>
  </si>
  <si>
    <t>ООО "ГрандСтрой"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</si>
  <si>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2018 год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</si>
  <si>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</si>
  <si>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</si>
  <si>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</si>
  <si>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</si>
  <si>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</si>
  <si>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</si>
  <si>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</si>
  <si>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</si>
  <si>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</si>
  <si>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</si>
  <si>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</si>
  <si>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</si>
  <si>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5155001</t>
  </si>
  <si>
    <t>0352005</t>
  </si>
  <si>
    <t>0152001</t>
  </si>
  <si>
    <t>0352006</t>
  </si>
  <si>
    <t>0352007</t>
  </si>
  <si>
    <t>2301165</t>
  </si>
  <si>
    <t>2141002</t>
  </si>
  <si>
    <t>2141010</t>
  </si>
  <si>
    <t>2144011</t>
  </si>
  <si>
    <t>2241001</t>
  </si>
  <si>
    <t>2241009</t>
  </si>
  <si>
    <t>2148001</t>
  </si>
  <si>
    <t>2148002</t>
  </si>
  <si>
    <t>2148004</t>
  </si>
  <si>
    <t>2101003</t>
  </si>
  <si>
    <t>2141005</t>
  </si>
  <si>
    <t>2101007</t>
  </si>
  <si>
    <t>2101008</t>
  </si>
  <si>
    <t>2101011</t>
  </si>
  <si>
    <t>2101015</t>
  </si>
  <si>
    <t>2101016</t>
  </si>
  <si>
    <t>2107018</t>
  </si>
  <si>
    <t>2107802</t>
  </si>
  <si>
    <t>2201001</t>
  </si>
  <si>
    <t>2201003</t>
  </si>
  <si>
    <t>2201017</t>
  </si>
  <si>
    <t>2207022</t>
  </si>
  <si>
    <t>2201024</t>
  </si>
  <si>
    <t>4346001</t>
  </si>
  <si>
    <t>6341001</t>
  </si>
  <si>
    <t>8156001</t>
  </si>
  <si>
    <t>2310001</t>
  </si>
  <si>
    <t>2138157</t>
  </si>
  <si>
    <t>2304002</t>
  </si>
  <si>
    <t>2304005</t>
  </si>
  <si>
    <t>2107803</t>
  </si>
  <si>
    <t>2101001</t>
  </si>
  <si>
    <t>2223001</t>
  </si>
  <si>
    <t>2138162</t>
  </si>
  <si>
    <t>2338163</t>
  </si>
  <si>
    <t>2138159</t>
  </si>
  <si>
    <t>2306172</t>
  </si>
  <si>
    <t>2107176</t>
  </si>
  <si>
    <t>2106177</t>
  </si>
  <si>
    <t>2307178</t>
  </si>
  <si>
    <t>2106179</t>
  </si>
  <si>
    <t>2106185</t>
  </si>
  <si>
    <t>2101192</t>
  </si>
  <si>
    <t>2101193</t>
  </si>
  <si>
    <t>2238211</t>
  </si>
  <si>
    <t>2138204</t>
  </si>
  <si>
    <t>2101006</t>
  </si>
  <si>
    <t>2107019</t>
  </si>
  <si>
    <t>2338217</t>
  </si>
  <si>
    <t>2107202</t>
  </si>
  <si>
    <t>2138205</t>
  </si>
  <si>
    <t>2138213</t>
  </si>
  <si>
    <t>2138214</t>
  </si>
  <si>
    <t>2138215</t>
  </si>
  <si>
    <t>2107190</t>
  </si>
  <si>
    <t>3141002</t>
  </si>
  <si>
    <t>3141003</t>
  </si>
  <si>
    <t>3141004</t>
  </si>
  <si>
    <t>3141007</t>
  </si>
  <si>
    <t>3148002</t>
  </si>
  <si>
    <t>3151001</t>
  </si>
  <si>
    <t>3241001</t>
  </si>
  <si>
    <t>0306001</t>
  </si>
  <si>
    <t>3101009</t>
  </si>
  <si>
    <t>3107001</t>
  </si>
  <si>
    <t>3107002</t>
  </si>
  <si>
    <t>3207001</t>
  </si>
  <si>
    <t>4346004</t>
  </si>
  <si>
    <t>3131001</t>
  </si>
  <si>
    <t>3310001</t>
  </si>
  <si>
    <t>3138130</t>
  </si>
  <si>
    <t>3307180</t>
  </si>
  <si>
    <t>3307181</t>
  </si>
  <si>
    <t>1343005</t>
  </si>
  <si>
    <t>1340004</t>
  </si>
  <si>
    <t>1343001</t>
  </si>
  <si>
    <t>1343002</t>
  </si>
  <si>
    <t>1343303</t>
  </si>
  <si>
    <t>1340011</t>
  </si>
  <si>
    <t>1340013</t>
  </si>
  <si>
    <t>1340014</t>
  </si>
  <si>
    <t>1307014</t>
  </si>
  <si>
    <t>1340006</t>
  </si>
  <si>
    <t>6349008</t>
  </si>
  <si>
    <t>1340007</t>
  </si>
  <si>
    <t>1304001</t>
  </si>
  <si>
    <t>1343008</t>
  </si>
  <si>
    <t>1340010</t>
  </si>
  <si>
    <t>1343004</t>
  </si>
  <si>
    <t>1343171</t>
  </si>
  <si>
    <t>1340003</t>
  </si>
  <si>
    <t>1340001</t>
  </si>
  <si>
    <t>1340012</t>
  </si>
  <si>
    <t>2106184</t>
  </si>
  <si>
    <t>2138207</t>
  </si>
  <si>
    <t>Приложение №7
 к Решению Комиссии по разработке ТП ОМС от 25.05.2018 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</si>
</sst>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9" fillId="0" borderId="0"/>
    <xf numFmtId="0" fontId="4" fillId="0" borderId="0"/>
    <xf numFmtId="0" fontId="11" fillId="0" borderId="0"/>
    <xf numFmtId="0" fontId="10" fillId="0" borderId="0"/>
    <xf numFmtId="0" fontId="10" fillId="0" borderId="0"/>
    <xf numFmtId="0" fontId="3" fillId="0" borderId="0" applyFill="0" applyBorder="0" applyProtection="0">
      <alignment wrapText="1"/>
      <protection locked="0"/>
    </xf>
    <xf numFmtId="0" fontId="2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4" applyFont="1" applyFill="1" applyAlignment="1">
      <alignment horizontal="center" wrapText="1"/>
    </xf>
    <xf numFmtId="0" fontId="3" fillId="0" borderId="0" xfId="4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4" applyFont="1" applyFill="1"/>
    <xf numFmtId="0" fontId="3" fillId="0" borderId="0" xfId="4" applyFont="1" applyFill="1" applyAlignment="1">
      <alignment horizontal="center"/>
    </xf>
    <xf numFmtId="0" fontId="3" fillId="0" borderId="1" xfId="7" applyFont="1" applyFill="1" applyBorder="1" applyAlignment="1">
      <alignment horizontal="center" vertical="center" wrapText="1"/>
    </xf>
    <xf numFmtId="0" fontId="3" fillId="0" borderId="2" xfId="4" applyFont="1" applyFill="1" applyBorder="1"/>
    <xf numFmtId="0" fontId="3" fillId="0" borderId="2" xfId="7" applyFont="1" applyFill="1" applyBorder="1" applyAlignment="1">
      <alignment wrapText="1"/>
    </xf>
    <xf numFmtId="164" fontId="3" fillId="0" borderId="2" xfId="9" applyNumberFormat="1" applyFont="1" applyFill="1" applyBorder="1"/>
    <xf numFmtId="164" fontId="7" fillId="0" borderId="2" xfId="9" applyNumberFormat="1" applyFont="1" applyFill="1" applyBorder="1"/>
    <xf numFmtId="0" fontId="3" fillId="0" borderId="2" xfId="7" applyFont="1" applyFill="1" applyBorder="1" applyAlignment="1">
      <alignment horizontal="left" wrapText="1"/>
    </xf>
    <xf numFmtId="0" fontId="3" fillId="0" borderId="2" xfId="7" applyFont="1" applyFill="1" applyBorder="1" applyAlignment="1">
      <alignment vertical="justify" wrapText="1"/>
    </xf>
    <xf numFmtId="0" fontId="7" fillId="0" borderId="2" xfId="4" applyFont="1" applyFill="1" applyBorder="1"/>
    <xf numFmtId="0" fontId="7" fillId="0" borderId="2" xfId="7" applyFont="1" applyFill="1" applyBorder="1" applyAlignment="1">
      <alignment wrapText="1"/>
    </xf>
    <xf numFmtId="0" fontId="7" fillId="0" borderId="0" xfId="4" applyFont="1" applyFill="1"/>
    <xf numFmtId="0" fontId="3" fillId="0" borderId="2" xfId="4" applyFont="1" applyFill="1" applyBorder="1" applyAlignment="1">
      <alignment horizontal="left" wrapText="1"/>
    </xf>
    <xf numFmtId="164" fontId="3" fillId="0" borderId="2" xfId="21" applyNumberFormat="1" applyFont="1" applyFill="1" applyBorder="1"/>
    <xf numFmtId="0" fontId="3" fillId="0" borderId="2" xfId="7" applyNumberFormat="1" applyFont="1" applyFill="1" applyBorder="1" applyAlignment="1">
      <alignment wrapText="1"/>
    </xf>
    <xf numFmtId="0" fontId="3" fillId="0" borderId="2" xfId="7" applyNumberFormat="1" applyFont="1" applyFill="1" applyBorder="1" applyAlignment="1">
      <alignment horizontal="left" wrapText="1"/>
    </xf>
    <xf numFmtId="0" fontId="3" fillId="0" borderId="2" xfId="7" applyNumberFormat="1" applyFont="1" applyFill="1" applyBorder="1" applyAlignment="1">
      <alignment vertical="justify" wrapText="1"/>
    </xf>
    <xf numFmtId="0" fontId="3" fillId="0" borderId="0" xfId="4" applyFont="1" applyFill="1" applyAlignment="1">
      <alignment horizontal="right"/>
    </xf>
    <xf numFmtId="49" fontId="12" fillId="0" borderId="2" xfId="0" applyNumberFormat="1" applyFont="1" applyFill="1" applyBorder="1"/>
    <xf numFmtId="164" fontId="3" fillId="0" borderId="0" xfId="4" applyNumberFormat="1" applyFont="1" applyFill="1" applyAlignment="1">
      <alignment wrapText="1"/>
    </xf>
    <xf numFmtId="0" fontId="3" fillId="0" borderId="2" xfId="7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6" xfId="7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9" xfId="7" applyFont="1" applyFill="1" applyBorder="1" applyAlignment="1">
      <alignment horizontal="center" vertical="center" wrapText="1"/>
    </xf>
    <xf numFmtId="0" fontId="3" fillId="0" borderId="10" xfId="7" applyFont="1" applyFill="1" applyBorder="1" applyAlignment="1">
      <alignment horizontal="center" vertical="center" wrapText="1"/>
    </xf>
    <xf numFmtId="0" fontId="3" fillId="0" borderId="11" xfId="7" applyFont="1" applyFill="1" applyBorder="1" applyAlignment="1">
      <alignment horizontal="center" vertical="center" wrapText="1"/>
    </xf>
    <xf numFmtId="0" fontId="3" fillId="0" borderId="3" xfId="7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7" xfId="7" applyFont="1" applyFill="1" applyBorder="1" applyAlignment="1">
      <alignment horizontal="center" vertical="center" wrapText="1"/>
    </xf>
    <xf numFmtId="0" fontId="3" fillId="0" borderId="8" xfId="7" applyFont="1" applyFill="1" applyBorder="1" applyAlignment="1">
      <alignment horizontal="center" vertical="center" wrapText="1"/>
    </xf>
    <xf numFmtId="0" fontId="8" fillId="0" borderId="0" xfId="4" applyFont="1" applyFill="1" applyAlignment="1">
      <alignment horizontal="center" wrapText="1"/>
    </xf>
    <xf numFmtId="0" fontId="5" fillId="0" borderId="0" xfId="4" applyFont="1" applyFill="1" applyAlignment="1">
      <alignment horizont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</cellXfs>
  <cellStyles count="43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Обычный Лена" xfId="6"/>
    <cellStyle name="Обычный_Таблицы Мун.заказ Стационар" xfId="7"/>
    <cellStyle name="Процентный 2" xfId="8"/>
    <cellStyle name="Финансовый" xfId="9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3"/>
  <sheetViews>
    <sheetView tabSelected="1" zoomScale="80" zoomScaleNormal="80" zoomScaleSheetLayoutView="85" workbookViewId="0">
      <pane xSplit="3" ySplit="9" topLeftCell="M10" activePane="bottomRight" state="frozen"/>
      <selection pane="topRight" activeCell="D1" sqref="D1"/>
      <selection pane="bottomLeft" activeCell="A10" sqref="A10"/>
      <selection pane="bottomRight" activeCell="E12" sqref="E12"/>
    </sheetView>
  </sheetViews>
  <sheetFormatPr defaultColWidth="8.25" defaultRowHeight="15.75" x14ac:dyDescent="0.25"/>
  <cols>
    <col min="1" max="1" width="4.75" style="4" customWidth="1"/>
    <col min="2" max="2" width="32.125" style="2" customWidth="1"/>
    <col min="3" max="3" width="10.375" style="2" customWidth="1"/>
    <col min="4" max="4" width="20.625" style="4" customWidth="1"/>
    <col min="5" max="5" width="22.375" style="4" customWidth="1"/>
    <col min="6" max="6" width="19.25" style="4" customWidth="1"/>
    <col min="7" max="7" width="20.5" style="4" customWidth="1"/>
    <col min="8" max="8" width="21.875" style="4" hidden="1" customWidth="1"/>
    <col min="9" max="9" width="20.5" style="4" hidden="1" customWidth="1"/>
    <col min="10" max="10" width="18.25" style="4" hidden="1" customWidth="1"/>
    <col min="11" max="11" width="19.75" style="4" hidden="1" customWidth="1"/>
    <col min="12" max="12" width="19.375" style="4" hidden="1" customWidth="1"/>
    <col min="13" max="13" width="21.375" style="4" customWidth="1"/>
    <col min="14" max="14" width="19.5" style="4" hidden="1" customWidth="1"/>
    <col min="15" max="15" width="19.875" style="4" hidden="1" customWidth="1"/>
    <col min="16" max="16" width="17.5" style="4" customWidth="1"/>
    <col min="17" max="17" width="19.5" style="4" customWidth="1"/>
    <col min="18" max="18" width="22.5" style="4" hidden="1" customWidth="1"/>
    <col min="19" max="19" width="18.5" style="4" hidden="1" customWidth="1"/>
    <col min="20" max="20" width="22.375" style="4" customWidth="1"/>
    <col min="21" max="21" width="12.75" style="4" customWidth="1"/>
    <col min="22" max="22" width="17.75" style="4" customWidth="1"/>
    <col min="23" max="16384" width="8.25" style="4"/>
  </cols>
  <sheetData>
    <row r="1" spans="1:20" s="2" customFormat="1" ht="15.6" customHeight="1" x14ac:dyDescent="0.25">
      <c r="E1" s="1"/>
      <c r="F1" s="1"/>
      <c r="Q1" s="39" t="s">
        <v>248</v>
      </c>
      <c r="R1" s="39"/>
      <c r="S1" s="39"/>
      <c r="T1" s="39"/>
    </row>
    <row r="2" spans="1:20" s="2" customFormat="1" ht="33.6" customHeight="1" x14ac:dyDescent="0.25">
      <c r="E2" s="1"/>
      <c r="F2" s="1"/>
      <c r="H2" s="23"/>
      <c r="Q2" s="39"/>
      <c r="R2" s="39"/>
      <c r="S2" s="39"/>
      <c r="T2" s="39"/>
    </row>
    <row r="3" spans="1:20" s="2" customFormat="1" x14ac:dyDescent="0.25">
      <c r="E3" s="1"/>
      <c r="F3" s="1"/>
      <c r="S3" s="3"/>
      <c r="T3" s="3"/>
    </row>
    <row r="4" spans="1:20" x14ac:dyDescent="0.25">
      <c r="B4" s="40" t="s">
        <v>135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</row>
    <row r="5" spans="1:20" x14ac:dyDescent="0.25">
      <c r="T5" s="21" t="s">
        <v>0</v>
      </c>
    </row>
    <row r="6" spans="1:20" s="5" customFormat="1" ht="35.25" customHeight="1" x14ac:dyDescent="0.25">
      <c r="A6" s="24" t="s">
        <v>1</v>
      </c>
      <c r="B6" s="29" t="s">
        <v>2</v>
      </c>
      <c r="C6" s="29" t="s">
        <v>129</v>
      </c>
      <c r="D6" s="31" t="s">
        <v>3</v>
      </c>
      <c r="E6" s="32"/>
      <c r="F6" s="33"/>
      <c r="G6" s="31" t="s">
        <v>4</v>
      </c>
      <c r="H6" s="32"/>
      <c r="I6" s="32"/>
      <c r="J6" s="32"/>
      <c r="K6" s="32"/>
      <c r="L6" s="33"/>
      <c r="M6" s="31" t="s">
        <v>5</v>
      </c>
      <c r="N6" s="32"/>
      <c r="O6" s="33"/>
      <c r="P6" s="26" t="s">
        <v>6</v>
      </c>
      <c r="Q6" s="34" t="s">
        <v>7</v>
      </c>
      <c r="R6" s="41"/>
      <c r="S6" s="42"/>
      <c r="T6" s="43" t="s">
        <v>8</v>
      </c>
    </row>
    <row r="7" spans="1:20" s="5" customFormat="1" ht="26.25" customHeight="1" x14ac:dyDescent="0.25">
      <c r="A7" s="26"/>
      <c r="B7" s="30"/>
      <c r="C7" s="30"/>
      <c r="D7" s="34" t="s">
        <v>9</v>
      </c>
      <c r="E7" s="26" t="s">
        <v>10</v>
      </c>
      <c r="F7" s="26" t="s">
        <v>11</v>
      </c>
      <c r="G7" s="34" t="s">
        <v>9</v>
      </c>
      <c r="H7" s="24" t="s">
        <v>130</v>
      </c>
      <c r="I7" s="24" t="s">
        <v>12</v>
      </c>
      <c r="J7" s="24" t="s">
        <v>13</v>
      </c>
      <c r="K7" s="24" t="s">
        <v>14</v>
      </c>
      <c r="L7" s="24" t="s">
        <v>15</v>
      </c>
      <c r="M7" s="24" t="s">
        <v>9</v>
      </c>
      <c r="N7" s="24" t="s">
        <v>16</v>
      </c>
      <c r="O7" s="45" t="s">
        <v>17</v>
      </c>
      <c r="P7" s="37"/>
      <c r="Q7" s="34" t="s">
        <v>9</v>
      </c>
      <c r="R7" s="26" t="s">
        <v>117</v>
      </c>
      <c r="S7" s="26" t="s">
        <v>18</v>
      </c>
      <c r="T7" s="44"/>
    </row>
    <row r="8" spans="1:20" s="5" customFormat="1" x14ac:dyDescent="0.25">
      <c r="A8" s="26"/>
      <c r="B8" s="30"/>
      <c r="C8" s="27"/>
      <c r="D8" s="35"/>
      <c r="E8" s="37"/>
      <c r="F8" s="37"/>
      <c r="G8" s="35"/>
      <c r="H8" s="25"/>
      <c r="I8" s="25"/>
      <c r="J8" s="25"/>
      <c r="K8" s="25"/>
      <c r="L8" s="25"/>
      <c r="M8" s="25"/>
      <c r="N8" s="25"/>
      <c r="O8" s="46"/>
      <c r="P8" s="37"/>
      <c r="Q8" s="35"/>
      <c r="R8" s="27"/>
      <c r="S8" s="27"/>
      <c r="T8" s="44"/>
    </row>
    <row r="9" spans="1:20" s="5" customFormat="1" x14ac:dyDescent="0.25">
      <c r="A9" s="6"/>
      <c r="B9" s="28"/>
      <c r="C9" s="28"/>
      <c r="D9" s="36"/>
      <c r="E9" s="38"/>
      <c r="F9" s="38"/>
      <c r="G9" s="36"/>
      <c r="H9" s="25"/>
      <c r="I9" s="25"/>
      <c r="J9" s="25"/>
      <c r="K9" s="25"/>
      <c r="L9" s="25"/>
      <c r="M9" s="25"/>
      <c r="N9" s="25"/>
      <c r="O9" s="46"/>
      <c r="P9" s="28"/>
      <c r="Q9" s="36"/>
      <c r="R9" s="28"/>
      <c r="S9" s="28"/>
      <c r="T9" s="28"/>
    </row>
    <row r="10" spans="1:20" ht="56.45" customHeight="1" x14ac:dyDescent="0.25">
      <c r="A10" s="7">
        <v>1</v>
      </c>
      <c r="B10" s="8" t="s">
        <v>19</v>
      </c>
      <c r="C10" s="18" t="s">
        <v>136</v>
      </c>
      <c r="D10" s="9">
        <f t="shared" ref="D10:D41" si="0">E10+F10</f>
        <v>1060581192.4519005</v>
      </c>
      <c r="E10" s="9">
        <v>868130033.50500035</v>
      </c>
      <c r="F10" s="9">
        <v>192451158.94690007</v>
      </c>
      <c r="G10" s="9">
        <f t="shared" ref="G10:G41" si="1">H10+I10+J10+K10+L10</f>
        <v>93527816.539999992</v>
      </c>
      <c r="H10" s="9"/>
      <c r="I10" s="9"/>
      <c r="J10" s="9"/>
      <c r="K10" s="9">
        <v>83263237.599999994</v>
      </c>
      <c r="L10" s="9">
        <v>10264578.940000001</v>
      </c>
      <c r="M10" s="9">
        <f>N10+O10</f>
        <v>77773404.464000016</v>
      </c>
      <c r="N10" s="9">
        <v>35066532.480000004</v>
      </c>
      <c r="O10" s="9">
        <v>42706871.984000012</v>
      </c>
      <c r="P10" s="9">
        <v>205385554.41</v>
      </c>
      <c r="Q10" s="9"/>
      <c r="R10" s="9"/>
      <c r="S10" s="9"/>
      <c r="T10" s="10">
        <f t="shared" ref="T10:T41" si="2">Q10+M10+G10+D10+P10</f>
        <v>1437267967.8659005</v>
      </c>
    </row>
    <row r="11" spans="1:20" ht="51" customHeight="1" x14ac:dyDescent="0.25">
      <c r="A11" s="7">
        <f>A10+1</f>
        <v>2</v>
      </c>
      <c r="B11" s="8" t="s">
        <v>20</v>
      </c>
      <c r="C11" s="18" t="s">
        <v>137</v>
      </c>
      <c r="D11" s="9">
        <f t="shared" si="0"/>
        <v>1352114058.6413002</v>
      </c>
      <c r="E11" s="9">
        <v>1002586892.3000001</v>
      </c>
      <c r="F11" s="9">
        <v>349527166.34130001</v>
      </c>
      <c r="G11" s="9">
        <f t="shared" si="1"/>
        <v>61546897.339999996</v>
      </c>
      <c r="H11" s="9"/>
      <c r="I11" s="9"/>
      <c r="J11" s="9"/>
      <c r="K11" s="9">
        <v>51666796.339999996</v>
      </c>
      <c r="L11" s="9">
        <v>9880101</v>
      </c>
      <c r="M11" s="9">
        <f t="shared" ref="M11:M72" si="3">N11+O11</f>
        <v>5251686.72</v>
      </c>
      <c r="N11" s="9">
        <v>5251686.72</v>
      </c>
      <c r="O11" s="9"/>
      <c r="P11" s="9"/>
      <c r="Q11" s="9"/>
      <c r="R11" s="9"/>
      <c r="S11" s="9"/>
      <c r="T11" s="10">
        <f t="shared" si="2"/>
        <v>1418912642.7013001</v>
      </c>
    </row>
    <row r="12" spans="1:20" ht="38.1" customHeight="1" x14ac:dyDescent="0.25">
      <c r="A12" s="7">
        <f t="shared" ref="A12:A75" si="4">A11+1</f>
        <v>3</v>
      </c>
      <c r="B12" s="8" t="s">
        <v>21</v>
      </c>
      <c r="C12" s="18" t="s">
        <v>138</v>
      </c>
      <c r="D12" s="9">
        <f t="shared" si="0"/>
        <v>465268004.29050004</v>
      </c>
      <c r="E12" s="9">
        <v>443059934.66000003</v>
      </c>
      <c r="F12" s="9">
        <v>22208069.630499996</v>
      </c>
      <c r="G12" s="9">
        <f t="shared" si="1"/>
        <v>90057829.219999999</v>
      </c>
      <c r="H12" s="9"/>
      <c r="I12" s="9"/>
      <c r="J12" s="9"/>
      <c r="K12" s="9">
        <v>63498436</v>
      </c>
      <c r="L12" s="9">
        <v>26559393.219999999</v>
      </c>
      <c r="M12" s="9">
        <f t="shared" si="3"/>
        <v>164853075.51999998</v>
      </c>
      <c r="N12" s="9">
        <v>113555282.37759998</v>
      </c>
      <c r="O12" s="9">
        <v>51297793.142399989</v>
      </c>
      <c r="P12" s="9"/>
      <c r="Q12" s="9"/>
      <c r="R12" s="9"/>
      <c r="S12" s="9"/>
      <c r="T12" s="10">
        <f t="shared" si="2"/>
        <v>720178909.03050005</v>
      </c>
    </row>
    <row r="13" spans="1:20" ht="53.45" customHeight="1" x14ac:dyDescent="0.25">
      <c r="A13" s="7">
        <f t="shared" si="4"/>
        <v>4</v>
      </c>
      <c r="B13" s="8" t="s">
        <v>22</v>
      </c>
      <c r="C13" s="18" t="s">
        <v>139</v>
      </c>
      <c r="D13" s="9">
        <f t="shared" si="0"/>
        <v>459970447.1811499</v>
      </c>
      <c r="E13" s="9">
        <v>448590044.20999992</v>
      </c>
      <c r="F13" s="9">
        <v>11380402.97115</v>
      </c>
      <c r="G13" s="9">
        <f t="shared" si="1"/>
        <v>101352540.72</v>
      </c>
      <c r="H13" s="9"/>
      <c r="I13" s="9"/>
      <c r="J13" s="9"/>
      <c r="K13" s="9">
        <v>90489985.420000002</v>
      </c>
      <c r="L13" s="9">
        <v>10862555.300000001</v>
      </c>
      <c r="M13" s="9">
        <f t="shared" si="3"/>
        <v>48024261.039999992</v>
      </c>
      <c r="N13" s="9">
        <v>41628569.359999992</v>
      </c>
      <c r="O13" s="9">
        <v>6395691.6799999997</v>
      </c>
      <c r="P13" s="9"/>
      <c r="Q13" s="9">
        <f>SUM(R13:S13)</f>
        <v>329196</v>
      </c>
      <c r="R13" s="9"/>
      <c r="S13" s="9">
        <v>329196</v>
      </c>
      <c r="T13" s="10">
        <f t="shared" si="2"/>
        <v>609676444.94114995</v>
      </c>
    </row>
    <row r="14" spans="1:20" ht="38.1" customHeight="1" x14ac:dyDescent="0.25">
      <c r="A14" s="7">
        <f t="shared" si="4"/>
        <v>5</v>
      </c>
      <c r="B14" s="11" t="s">
        <v>23</v>
      </c>
      <c r="C14" s="19" t="s">
        <v>140</v>
      </c>
      <c r="D14" s="9">
        <f t="shared" si="0"/>
        <v>505225573.13399988</v>
      </c>
      <c r="E14" s="9">
        <v>491344279.17399991</v>
      </c>
      <c r="F14" s="9">
        <v>13881293.959999999</v>
      </c>
      <c r="G14" s="9">
        <f t="shared" si="1"/>
        <v>213158862.30000001</v>
      </c>
      <c r="H14" s="9"/>
      <c r="I14" s="9"/>
      <c r="J14" s="9"/>
      <c r="K14" s="9">
        <v>31919735.400000006</v>
      </c>
      <c r="L14" s="9">
        <v>181239126.90000001</v>
      </c>
      <c r="M14" s="9">
        <f t="shared" si="3"/>
        <v>108103486.40000001</v>
      </c>
      <c r="N14" s="9">
        <v>31777236.960000001</v>
      </c>
      <c r="O14" s="9">
        <v>76326249.439999998</v>
      </c>
      <c r="P14" s="9"/>
      <c r="Q14" s="9"/>
      <c r="R14" s="9"/>
      <c r="S14" s="9"/>
      <c r="T14" s="10">
        <f t="shared" si="2"/>
        <v>826487921.83399987</v>
      </c>
    </row>
    <row r="15" spans="1:20" ht="52.5" customHeight="1" x14ac:dyDescent="0.25">
      <c r="A15" s="7">
        <f t="shared" si="4"/>
        <v>6</v>
      </c>
      <c r="B15" s="11" t="s">
        <v>24</v>
      </c>
      <c r="C15" s="19" t="s">
        <v>141</v>
      </c>
      <c r="D15" s="9">
        <f t="shared" si="0"/>
        <v>0</v>
      </c>
      <c r="E15" s="9"/>
      <c r="F15" s="9"/>
      <c r="G15" s="9">
        <v>276670055.53999996</v>
      </c>
      <c r="H15" s="9"/>
      <c r="I15" s="9"/>
      <c r="J15" s="9"/>
      <c r="K15" s="9">
        <v>127878725.01999995</v>
      </c>
      <c r="L15" s="9">
        <v>148791330.52000001</v>
      </c>
      <c r="M15" s="9">
        <f t="shared" si="3"/>
        <v>48570001.871999994</v>
      </c>
      <c r="N15" s="9"/>
      <c r="O15" s="9">
        <v>48570001.871999994</v>
      </c>
      <c r="P15" s="9"/>
      <c r="Q15" s="9"/>
      <c r="R15" s="9"/>
      <c r="S15" s="9"/>
      <c r="T15" s="10">
        <f t="shared" si="2"/>
        <v>325240057.41199994</v>
      </c>
    </row>
    <row r="16" spans="1:20" ht="60.75" customHeight="1" x14ac:dyDescent="0.25">
      <c r="A16" s="7">
        <f t="shared" si="4"/>
        <v>7</v>
      </c>
      <c r="B16" s="11" t="s">
        <v>25</v>
      </c>
      <c r="C16" s="19" t="s">
        <v>142</v>
      </c>
      <c r="D16" s="9">
        <f t="shared" si="0"/>
        <v>0</v>
      </c>
      <c r="E16" s="9"/>
      <c r="F16" s="9"/>
      <c r="G16" s="9">
        <f t="shared" si="1"/>
        <v>94042183</v>
      </c>
      <c r="H16" s="9"/>
      <c r="I16" s="9"/>
      <c r="J16" s="9"/>
      <c r="K16" s="9">
        <v>94042183</v>
      </c>
      <c r="L16" s="9"/>
      <c r="M16" s="9">
        <f t="shared" si="3"/>
        <v>54909987.999999993</v>
      </c>
      <c r="N16" s="9"/>
      <c r="O16" s="9">
        <v>54909987.999999993</v>
      </c>
      <c r="P16" s="9"/>
      <c r="Q16" s="9"/>
      <c r="R16" s="9"/>
      <c r="S16" s="9"/>
      <c r="T16" s="10">
        <f t="shared" si="2"/>
        <v>148952171</v>
      </c>
    </row>
    <row r="17" spans="1:20" ht="38.1" customHeight="1" x14ac:dyDescent="0.25">
      <c r="A17" s="7">
        <f t="shared" si="4"/>
        <v>8</v>
      </c>
      <c r="B17" s="11" t="s">
        <v>26</v>
      </c>
      <c r="C17" s="19" t="s">
        <v>143</v>
      </c>
      <c r="D17" s="9">
        <f t="shared" si="0"/>
        <v>0</v>
      </c>
      <c r="E17" s="9"/>
      <c r="F17" s="9"/>
      <c r="G17" s="9">
        <f t="shared" si="1"/>
        <v>57052192.5</v>
      </c>
      <c r="H17" s="9"/>
      <c r="I17" s="9"/>
      <c r="J17" s="9"/>
      <c r="K17" s="9">
        <v>57052192.5</v>
      </c>
      <c r="L17" s="9"/>
      <c r="M17" s="9">
        <f t="shared" si="3"/>
        <v>0</v>
      </c>
      <c r="N17" s="9"/>
      <c r="O17" s="9"/>
      <c r="P17" s="9"/>
      <c r="Q17" s="9"/>
      <c r="R17" s="9"/>
      <c r="S17" s="9"/>
      <c r="T17" s="10">
        <f t="shared" si="2"/>
        <v>57052192.5</v>
      </c>
    </row>
    <row r="18" spans="1:20" ht="38.1" customHeight="1" x14ac:dyDescent="0.25">
      <c r="A18" s="7">
        <f t="shared" si="4"/>
        <v>9</v>
      </c>
      <c r="B18" s="11" t="s">
        <v>27</v>
      </c>
      <c r="C18" s="19" t="s">
        <v>144</v>
      </c>
      <c r="D18" s="9">
        <f t="shared" si="0"/>
        <v>0</v>
      </c>
      <c r="E18" s="9"/>
      <c r="F18" s="9"/>
      <c r="G18" s="9">
        <f t="shared" si="1"/>
        <v>66214249.200000003</v>
      </c>
      <c r="H18" s="9"/>
      <c r="I18" s="9"/>
      <c r="J18" s="9"/>
      <c r="K18" s="9">
        <v>66214249.200000003</v>
      </c>
      <c r="L18" s="9"/>
      <c r="M18" s="9">
        <f t="shared" si="3"/>
        <v>0</v>
      </c>
      <c r="N18" s="9"/>
      <c r="O18" s="9"/>
      <c r="P18" s="9"/>
      <c r="Q18" s="9"/>
      <c r="R18" s="9"/>
      <c r="S18" s="9"/>
      <c r="T18" s="10">
        <f t="shared" si="2"/>
        <v>66214249.200000003</v>
      </c>
    </row>
    <row r="19" spans="1:20" ht="63" customHeight="1" x14ac:dyDescent="0.25">
      <c r="A19" s="7">
        <f t="shared" si="4"/>
        <v>10</v>
      </c>
      <c r="B19" s="8" t="s">
        <v>28</v>
      </c>
      <c r="C19" s="18" t="s">
        <v>145</v>
      </c>
      <c r="D19" s="9">
        <f t="shared" si="0"/>
        <v>0</v>
      </c>
      <c r="E19" s="9"/>
      <c r="F19" s="9"/>
      <c r="G19" s="9">
        <f t="shared" si="1"/>
        <v>7934016</v>
      </c>
      <c r="H19" s="9"/>
      <c r="I19" s="9"/>
      <c r="J19" s="9"/>
      <c r="K19" s="9"/>
      <c r="L19" s="9">
        <v>7934016</v>
      </c>
      <c r="M19" s="9">
        <f t="shared" si="3"/>
        <v>0</v>
      </c>
      <c r="N19" s="9"/>
      <c r="O19" s="9"/>
      <c r="P19" s="9"/>
      <c r="Q19" s="9"/>
      <c r="R19" s="9"/>
      <c r="S19" s="9"/>
      <c r="T19" s="10">
        <f t="shared" si="2"/>
        <v>7934016</v>
      </c>
    </row>
    <row r="20" spans="1:20" ht="62.25" customHeight="1" x14ac:dyDescent="0.25">
      <c r="A20" s="7">
        <f t="shared" si="4"/>
        <v>11</v>
      </c>
      <c r="B20" s="8" t="s">
        <v>29</v>
      </c>
      <c r="C20" s="18" t="s">
        <v>146</v>
      </c>
      <c r="D20" s="9">
        <f t="shared" si="0"/>
        <v>86962157.034999996</v>
      </c>
      <c r="E20" s="9">
        <v>78720124</v>
      </c>
      <c r="F20" s="9">
        <v>8242033.0349999992</v>
      </c>
      <c r="G20" s="9">
        <f t="shared" si="1"/>
        <v>51459450</v>
      </c>
      <c r="H20" s="9"/>
      <c r="I20" s="9"/>
      <c r="J20" s="9"/>
      <c r="K20" s="9">
        <v>51459450</v>
      </c>
      <c r="L20" s="9"/>
      <c r="M20" s="9">
        <f t="shared" si="3"/>
        <v>37316612.479999997</v>
      </c>
      <c r="N20" s="9">
        <v>15098036.799999999</v>
      </c>
      <c r="O20" s="9">
        <v>22218575.68</v>
      </c>
      <c r="P20" s="9"/>
      <c r="Q20" s="9"/>
      <c r="R20" s="9"/>
      <c r="S20" s="9"/>
      <c r="T20" s="10">
        <f t="shared" si="2"/>
        <v>175738219.51499999</v>
      </c>
    </row>
    <row r="21" spans="1:20" ht="57" customHeight="1" x14ac:dyDescent="0.25">
      <c r="A21" s="7">
        <f t="shared" si="4"/>
        <v>12</v>
      </c>
      <c r="B21" s="8" t="s">
        <v>30</v>
      </c>
      <c r="C21" s="18" t="s">
        <v>147</v>
      </c>
      <c r="D21" s="9">
        <f t="shared" si="0"/>
        <v>334776343.48039997</v>
      </c>
      <c r="E21" s="9">
        <v>278823960.51999998</v>
      </c>
      <c r="F21" s="9">
        <v>55952382.9604</v>
      </c>
      <c r="G21" s="9">
        <f t="shared" si="1"/>
        <v>5651488.5300000003</v>
      </c>
      <c r="H21" s="9"/>
      <c r="I21" s="9"/>
      <c r="J21" s="9"/>
      <c r="K21" s="9">
        <v>854802.90000000037</v>
      </c>
      <c r="L21" s="9">
        <v>4796685.63</v>
      </c>
      <c r="M21" s="9">
        <f t="shared" si="3"/>
        <v>35547808.519999996</v>
      </c>
      <c r="N21" s="9">
        <v>689488.79999999993</v>
      </c>
      <c r="O21" s="9">
        <v>34858319.719999999</v>
      </c>
      <c r="P21" s="9"/>
      <c r="Q21" s="9"/>
      <c r="R21" s="9"/>
      <c r="S21" s="9"/>
      <c r="T21" s="10">
        <f t="shared" si="2"/>
        <v>375975640.53039998</v>
      </c>
    </row>
    <row r="22" spans="1:20" ht="38.1" customHeight="1" x14ac:dyDescent="0.25">
      <c r="A22" s="7">
        <f t="shared" si="4"/>
        <v>13</v>
      </c>
      <c r="B22" s="8" t="s">
        <v>31</v>
      </c>
      <c r="C22" s="18" t="s">
        <v>148</v>
      </c>
      <c r="D22" s="9">
        <f t="shared" si="0"/>
        <v>13451212.221999999</v>
      </c>
      <c r="E22" s="9">
        <v>13451212.221999999</v>
      </c>
      <c r="F22" s="9"/>
      <c r="G22" s="9">
        <f t="shared" si="1"/>
        <v>13548985.59</v>
      </c>
      <c r="H22" s="9">
        <v>11137887.799999999</v>
      </c>
      <c r="I22" s="9">
        <v>2329995.79</v>
      </c>
      <c r="J22" s="9"/>
      <c r="K22" s="9">
        <v>81102</v>
      </c>
      <c r="L22" s="9"/>
      <c r="M22" s="9">
        <f t="shared" si="3"/>
        <v>1871070.0959999999</v>
      </c>
      <c r="N22" s="9"/>
      <c r="O22" s="9">
        <v>1871070.0959999999</v>
      </c>
      <c r="P22" s="9"/>
      <c r="Q22" s="9"/>
      <c r="R22" s="9"/>
      <c r="S22" s="9"/>
      <c r="T22" s="10">
        <f t="shared" si="2"/>
        <v>28871267.908</v>
      </c>
    </row>
    <row r="23" spans="1:20" ht="59.45" customHeight="1" x14ac:dyDescent="0.25">
      <c r="A23" s="7">
        <f t="shared" si="4"/>
        <v>14</v>
      </c>
      <c r="B23" s="8" t="s">
        <v>32</v>
      </c>
      <c r="C23" s="18" t="s">
        <v>149</v>
      </c>
      <c r="D23" s="9">
        <f t="shared" si="0"/>
        <v>225621690.75504997</v>
      </c>
      <c r="E23" s="9">
        <v>97441734.123999983</v>
      </c>
      <c r="F23" s="9">
        <v>128179956.63104999</v>
      </c>
      <c r="G23" s="9">
        <f t="shared" si="1"/>
        <v>19071989.600000001</v>
      </c>
      <c r="H23" s="9"/>
      <c r="I23" s="9"/>
      <c r="J23" s="9"/>
      <c r="K23" s="9">
        <v>8347040</v>
      </c>
      <c r="L23" s="9">
        <f>11031049.6-306100</f>
        <v>10724949.6</v>
      </c>
      <c r="M23" s="9">
        <f t="shared" si="3"/>
        <v>0</v>
      </c>
      <c r="N23" s="9"/>
      <c r="O23" s="9"/>
      <c r="P23" s="9"/>
      <c r="Q23" s="9"/>
      <c r="R23" s="9"/>
      <c r="S23" s="9"/>
      <c r="T23" s="10">
        <f t="shared" si="2"/>
        <v>244693680.35504997</v>
      </c>
    </row>
    <row r="24" spans="1:20" ht="38.1" customHeight="1" x14ac:dyDescent="0.25">
      <c r="A24" s="7">
        <f t="shared" si="4"/>
        <v>15</v>
      </c>
      <c r="B24" s="8" t="s">
        <v>33</v>
      </c>
      <c r="C24" s="18" t="s">
        <v>150</v>
      </c>
      <c r="D24" s="9">
        <f t="shared" si="0"/>
        <v>35876486.520000003</v>
      </c>
      <c r="E24" s="9">
        <v>35876486.520000003</v>
      </c>
      <c r="F24" s="9"/>
      <c r="G24" s="9">
        <f t="shared" si="1"/>
        <v>0</v>
      </c>
      <c r="H24" s="9"/>
      <c r="I24" s="9"/>
      <c r="J24" s="9"/>
      <c r="K24" s="9"/>
      <c r="L24" s="9"/>
      <c r="M24" s="9">
        <f t="shared" si="3"/>
        <v>0</v>
      </c>
      <c r="N24" s="9"/>
      <c r="O24" s="9"/>
      <c r="P24" s="9"/>
      <c r="Q24" s="9"/>
      <c r="R24" s="9"/>
      <c r="S24" s="9"/>
      <c r="T24" s="10">
        <f t="shared" si="2"/>
        <v>35876486.520000003</v>
      </c>
    </row>
    <row r="25" spans="1:20" ht="99" customHeight="1" x14ac:dyDescent="0.25">
      <c r="A25" s="7">
        <f t="shared" si="4"/>
        <v>16</v>
      </c>
      <c r="B25" s="12" t="s">
        <v>34</v>
      </c>
      <c r="C25" s="20" t="s">
        <v>151</v>
      </c>
      <c r="D25" s="9">
        <f t="shared" si="0"/>
        <v>8839583.1999999993</v>
      </c>
      <c r="E25" s="9">
        <v>8839583.1999999993</v>
      </c>
      <c r="F25" s="9"/>
      <c r="G25" s="9">
        <f t="shared" si="1"/>
        <v>2275927.5</v>
      </c>
      <c r="H25" s="9"/>
      <c r="I25" s="9"/>
      <c r="J25" s="9"/>
      <c r="K25" s="9">
        <v>2275927.5</v>
      </c>
      <c r="L25" s="9"/>
      <c r="M25" s="9">
        <f t="shared" si="3"/>
        <v>3363869.5999999996</v>
      </c>
      <c r="N25" s="9">
        <v>3363869.5999999996</v>
      </c>
      <c r="O25" s="9"/>
      <c r="P25" s="9"/>
      <c r="Q25" s="9"/>
      <c r="R25" s="9"/>
      <c r="S25" s="9"/>
      <c r="T25" s="10">
        <f t="shared" si="2"/>
        <v>14479380.299999999</v>
      </c>
    </row>
    <row r="26" spans="1:20" ht="53.25" customHeight="1" x14ac:dyDescent="0.25">
      <c r="A26" s="7">
        <f t="shared" si="4"/>
        <v>17</v>
      </c>
      <c r="B26" s="8" t="s">
        <v>35</v>
      </c>
      <c r="C26" s="18" t="s">
        <v>152</v>
      </c>
      <c r="D26" s="9">
        <f t="shared" si="0"/>
        <v>54968539.864999995</v>
      </c>
      <c r="E26" s="9">
        <v>37852921.399999999</v>
      </c>
      <c r="F26" s="9">
        <v>17115618.465</v>
      </c>
      <c r="G26" s="9">
        <f t="shared" si="1"/>
        <v>0</v>
      </c>
      <c r="H26" s="9"/>
      <c r="I26" s="9"/>
      <c r="J26" s="9"/>
      <c r="K26" s="9"/>
      <c r="L26" s="9"/>
      <c r="M26" s="9">
        <f t="shared" si="3"/>
        <v>0</v>
      </c>
      <c r="N26" s="9"/>
      <c r="O26" s="9"/>
      <c r="P26" s="9"/>
      <c r="Q26" s="9"/>
      <c r="R26" s="9"/>
      <c r="S26" s="9"/>
      <c r="T26" s="10">
        <f t="shared" si="2"/>
        <v>54968539.864999995</v>
      </c>
    </row>
    <row r="27" spans="1:20" ht="38.1" customHeight="1" x14ac:dyDescent="0.25">
      <c r="A27" s="7">
        <f t="shared" si="4"/>
        <v>18</v>
      </c>
      <c r="B27" s="8" t="s">
        <v>36</v>
      </c>
      <c r="C27" s="18" t="s">
        <v>153</v>
      </c>
      <c r="D27" s="9">
        <f t="shared" si="0"/>
        <v>0</v>
      </c>
      <c r="E27" s="9"/>
      <c r="F27" s="9"/>
      <c r="G27" s="9">
        <f t="shared" si="1"/>
        <v>0</v>
      </c>
      <c r="H27" s="9"/>
      <c r="I27" s="9"/>
      <c r="J27" s="9"/>
      <c r="K27" s="9"/>
      <c r="L27" s="9"/>
      <c r="M27" s="9">
        <f t="shared" si="3"/>
        <v>0</v>
      </c>
      <c r="N27" s="9"/>
      <c r="O27" s="9"/>
      <c r="P27" s="9">
        <v>137443909.33000001</v>
      </c>
      <c r="Q27" s="9"/>
      <c r="R27" s="9"/>
      <c r="S27" s="9"/>
      <c r="T27" s="10">
        <f t="shared" si="2"/>
        <v>137443909.33000001</v>
      </c>
    </row>
    <row r="28" spans="1:20" ht="38.1" customHeight="1" x14ac:dyDescent="0.25">
      <c r="A28" s="7">
        <f t="shared" si="4"/>
        <v>19</v>
      </c>
      <c r="B28" s="8" t="s">
        <v>37</v>
      </c>
      <c r="C28" s="18" t="s">
        <v>154</v>
      </c>
      <c r="D28" s="9">
        <f t="shared" si="0"/>
        <v>124052908.1135</v>
      </c>
      <c r="E28" s="9">
        <v>119658932.61</v>
      </c>
      <c r="F28" s="9">
        <v>4393975.5034999996</v>
      </c>
      <c r="G28" s="9">
        <f t="shared" si="1"/>
        <v>3892896</v>
      </c>
      <c r="H28" s="9"/>
      <c r="I28" s="9"/>
      <c r="J28" s="9"/>
      <c r="K28" s="9">
        <v>3892896</v>
      </c>
      <c r="L28" s="9"/>
      <c r="M28" s="9">
        <f t="shared" si="3"/>
        <v>17401797.280000001</v>
      </c>
      <c r="N28" s="9">
        <v>17401797.280000001</v>
      </c>
      <c r="O28" s="9"/>
      <c r="P28" s="9"/>
      <c r="Q28" s="9"/>
      <c r="R28" s="9"/>
      <c r="S28" s="9"/>
      <c r="T28" s="10">
        <f t="shared" si="2"/>
        <v>145347601.3935</v>
      </c>
    </row>
    <row r="29" spans="1:20" ht="38.1" customHeight="1" x14ac:dyDescent="0.25">
      <c r="A29" s="7">
        <f t="shared" si="4"/>
        <v>20</v>
      </c>
      <c r="B29" s="8" t="s">
        <v>38</v>
      </c>
      <c r="C29" s="18" t="s">
        <v>155</v>
      </c>
      <c r="D29" s="9">
        <f t="shared" si="0"/>
        <v>529379721.43699998</v>
      </c>
      <c r="E29" s="9">
        <v>496688116.91799998</v>
      </c>
      <c r="F29" s="9">
        <v>32691604.518999998</v>
      </c>
      <c r="G29" s="9">
        <f t="shared" si="1"/>
        <v>159847177</v>
      </c>
      <c r="H29" s="9">
        <v>105427449.39999999</v>
      </c>
      <c r="I29" s="9">
        <v>24357382.739999998</v>
      </c>
      <c r="J29" s="9">
        <v>1413680</v>
      </c>
      <c r="K29" s="9">
        <v>23172379.859999999</v>
      </c>
      <c r="L29" s="9">
        <v>5476285</v>
      </c>
      <c r="M29" s="9">
        <f t="shared" si="3"/>
        <v>42914040.063999996</v>
      </c>
      <c r="N29" s="9">
        <v>17671839.023999996</v>
      </c>
      <c r="O29" s="9">
        <v>25242201.039999999</v>
      </c>
      <c r="P29" s="9"/>
      <c r="Q29" s="9"/>
      <c r="R29" s="9"/>
      <c r="S29" s="9"/>
      <c r="T29" s="10">
        <f t="shared" si="2"/>
        <v>732140938.50099993</v>
      </c>
    </row>
    <row r="30" spans="1:20" ht="38.1" customHeight="1" x14ac:dyDescent="0.25">
      <c r="A30" s="7">
        <f t="shared" si="4"/>
        <v>21</v>
      </c>
      <c r="B30" s="8" t="s">
        <v>39</v>
      </c>
      <c r="C30" s="18" t="s">
        <v>156</v>
      </c>
      <c r="D30" s="9">
        <f t="shared" si="0"/>
        <v>328593215.22999996</v>
      </c>
      <c r="E30" s="9">
        <v>328593215.22999996</v>
      </c>
      <c r="F30" s="9"/>
      <c r="G30" s="9">
        <f t="shared" si="1"/>
        <v>6740378</v>
      </c>
      <c r="H30" s="9"/>
      <c r="I30" s="9"/>
      <c r="J30" s="9"/>
      <c r="K30" s="9">
        <v>3244080</v>
      </c>
      <c r="L30" s="9">
        <v>3496298</v>
      </c>
      <c r="M30" s="9">
        <f t="shared" si="3"/>
        <v>32380901.279999994</v>
      </c>
      <c r="N30" s="9">
        <v>32380901.279999994</v>
      </c>
      <c r="O30" s="9"/>
      <c r="P30" s="9"/>
      <c r="Q30" s="9"/>
      <c r="R30" s="9"/>
      <c r="S30" s="9"/>
      <c r="T30" s="10">
        <f t="shared" si="2"/>
        <v>367714494.50999993</v>
      </c>
    </row>
    <row r="31" spans="1:20" ht="58.15" customHeight="1" x14ac:dyDescent="0.25">
      <c r="A31" s="7">
        <f t="shared" si="4"/>
        <v>22</v>
      </c>
      <c r="B31" s="8" t="s">
        <v>40</v>
      </c>
      <c r="C31" s="18" t="s">
        <v>157</v>
      </c>
      <c r="D31" s="9">
        <f t="shared" si="0"/>
        <v>63852334.265999995</v>
      </c>
      <c r="E31" s="9">
        <v>63852334.265999995</v>
      </c>
      <c r="F31" s="9"/>
      <c r="G31" s="9">
        <f t="shared" si="1"/>
        <v>102782341.5</v>
      </c>
      <c r="H31" s="9">
        <v>43923952.800000004</v>
      </c>
      <c r="I31" s="9">
        <v>1093680</v>
      </c>
      <c r="J31" s="9">
        <v>21932256</v>
      </c>
      <c r="K31" s="9">
        <v>32763912.699999999</v>
      </c>
      <c r="L31" s="9">
        <v>3068540</v>
      </c>
      <c r="M31" s="9">
        <f t="shared" si="3"/>
        <v>7843136</v>
      </c>
      <c r="N31" s="9">
        <v>3760847.9999999995</v>
      </c>
      <c r="O31" s="9">
        <v>4082288</v>
      </c>
      <c r="P31" s="9"/>
      <c r="Q31" s="9"/>
      <c r="R31" s="9"/>
      <c r="S31" s="9"/>
      <c r="T31" s="10">
        <f t="shared" si="2"/>
        <v>174477811.766</v>
      </c>
    </row>
    <row r="32" spans="1:20" ht="38.1" customHeight="1" x14ac:dyDescent="0.25">
      <c r="A32" s="7">
        <f t="shared" si="4"/>
        <v>23</v>
      </c>
      <c r="B32" s="8" t="s">
        <v>41</v>
      </c>
      <c r="C32" s="18" t="s">
        <v>158</v>
      </c>
      <c r="D32" s="9">
        <f t="shared" si="0"/>
        <v>97395978.091999978</v>
      </c>
      <c r="E32" s="9">
        <v>97395978.091999978</v>
      </c>
      <c r="F32" s="9"/>
      <c r="G32" s="9">
        <f t="shared" si="1"/>
        <v>153123848.34000003</v>
      </c>
      <c r="H32" s="9">
        <v>84139473.600000009</v>
      </c>
      <c r="I32" s="9">
        <v>1859256</v>
      </c>
      <c r="J32" s="9">
        <v>53186118</v>
      </c>
      <c r="K32" s="9">
        <v>13939000.74</v>
      </c>
      <c r="L32" s="9"/>
      <c r="M32" s="9">
        <f t="shared" si="3"/>
        <v>18500318.479999997</v>
      </c>
      <c r="N32" s="9">
        <v>18500318.479999997</v>
      </c>
      <c r="O32" s="9"/>
      <c r="P32" s="9"/>
      <c r="Q32" s="9"/>
      <c r="R32" s="9"/>
      <c r="S32" s="9"/>
      <c r="T32" s="10">
        <f t="shared" si="2"/>
        <v>269020144.912</v>
      </c>
    </row>
    <row r="33" spans="1:20" ht="38.1" customHeight="1" x14ac:dyDescent="0.25">
      <c r="A33" s="7">
        <f t="shared" si="4"/>
        <v>24</v>
      </c>
      <c r="B33" s="11" t="s">
        <v>42</v>
      </c>
      <c r="C33" s="19" t="s">
        <v>159</v>
      </c>
      <c r="D33" s="9">
        <f t="shared" si="0"/>
        <v>112523819.30999999</v>
      </c>
      <c r="E33" s="9">
        <v>112523819.30999999</v>
      </c>
      <c r="F33" s="9"/>
      <c r="G33" s="9">
        <f t="shared" si="1"/>
        <v>78840383.590000004</v>
      </c>
      <c r="H33" s="9"/>
      <c r="I33" s="9"/>
      <c r="J33" s="9"/>
      <c r="K33" s="9">
        <v>78840383.590000004</v>
      </c>
      <c r="L33" s="9"/>
      <c r="M33" s="9">
        <f t="shared" si="3"/>
        <v>20472513.599999998</v>
      </c>
      <c r="N33" s="9">
        <v>14406940.799999999</v>
      </c>
      <c r="O33" s="9">
        <v>6065572.7999999998</v>
      </c>
      <c r="P33" s="9"/>
      <c r="Q33" s="9"/>
      <c r="R33" s="9"/>
      <c r="S33" s="9"/>
      <c r="T33" s="10">
        <f t="shared" si="2"/>
        <v>211836716.5</v>
      </c>
    </row>
    <row r="34" spans="1:20" ht="38.1" customHeight="1" x14ac:dyDescent="0.25">
      <c r="A34" s="7">
        <f t="shared" si="4"/>
        <v>25</v>
      </c>
      <c r="B34" s="8" t="s">
        <v>43</v>
      </c>
      <c r="C34" s="18" t="s">
        <v>160</v>
      </c>
      <c r="D34" s="9">
        <f t="shared" si="0"/>
        <v>55002648.959999986</v>
      </c>
      <c r="E34" s="9">
        <v>55002648.959999986</v>
      </c>
      <c r="F34" s="9"/>
      <c r="G34" s="9">
        <f t="shared" si="1"/>
        <v>34662213.920000002</v>
      </c>
      <c r="H34" s="9"/>
      <c r="I34" s="9"/>
      <c r="J34" s="9"/>
      <c r="K34" s="9">
        <v>34662213.920000002</v>
      </c>
      <c r="L34" s="9"/>
      <c r="M34" s="9">
        <f t="shared" si="3"/>
        <v>6463033.3600000003</v>
      </c>
      <c r="N34" s="9"/>
      <c r="O34" s="9">
        <v>6463033.3600000003</v>
      </c>
      <c r="P34" s="9"/>
      <c r="Q34" s="9"/>
      <c r="R34" s="9"/>
      <c r="S34" s="9"/>
      <c r="T34" s="10">
        <f t="shared" si="2"/>
        <v>96127896.23999998</v>
      </c>
    </row>
    <row r="35" spans="1:20" ht="38.1" customHeight="1" x14ac:dyDescent="0.25">
      <c r="A35" s="7">
        <f t="shared" si="4"/>
        <v>26</v>
      </c>
      <c r="B35" s="11" t="s">
        <v>44</v>
      </c>
      <c r="C35" s="19" t="s">
        <v>161</v>
      </c>
      <c r="D35" s="9">
        <f t="shared" si="0"/>
        <v>65318402.79999999</v>
      </c>
      <c r="E35" s="9">
        <v>65318402.79999999</v>
      </c>
      <c r="F35" s="9"/>
      <c r="G35" s="9">
        <f t="shared" si="1"/>
        <v>26051982</v>
      </c>
      <c r="H35" s="9"/>
      <c r="I35" s="9"/>
      <c r="J35" s="9"/>
      <c r="K35" s="9">
        <v>26002310</v>
      </c>
      <c r="L35" s="9">
        <v>49672</v>
      </c>
      <c r="M35" s="9">
        <f t="shared" si="3"/>
        <v>5652200.96</v>
      </c>
      <c r="N35" s="9"/>
      <c r="O35" s="9">
        <v>5652200.96</v>
      </c>
      <c r="P35" s="9"/>
      <c r="Q35" s="9"/>
      <c r="R35" s="9"/>
      <c r="S35" s="9"/>
      <c r="T35" s="10">
        <f t="shared" si="2"/>
        <v>97022585.75999999</v>
      </c>
    </row>
    <row r="36" spans="1:20" ht="38.1" customHeight="1" x14ac:dyDescent="0.25">
      <c r="A36" s="7">
        <f t="shared" si="4"/>
        <v>27</v>
      </c>
      <c r="B36" s="11" t="s">
        <v>45</v>
      </c>
      <c r="C36" s="19" t="s">
        <v>162</v>
      </c>
      <c r="D36" s="9">
        <f t="shared" si="0"/>
        <v>0</v>
      </c>
      <c r="E36" s="9"/>
      <c r="F36" s="9"/>
      <c r="G36" s="9">
        <f t="shared" si="1"/>
        <v>204231275.64999998</v>
      </c>
      <c r="H36" s="9">
        <v>161635663.79999998</v>
      </c>
      <c r="I36" s="9">
        <v>27113701.850000001</v>
      </c>
      <c r="J36" s="9">
        <v>883550</v>
      </c>
      <c r="K36" s="9">
        <v>14598360</v>
      </c>
      <c r="L36" s="9"/>
      <c r="M36" s="9">
        <f t="shared" si="3"/>
        <v>57106419.66399999</v>
      </c>
      <c r="N36" s="9"/>
      <c r="O36" s="9">
        <v>57106419.66399999</v>
      </c>
      <c r="P36" s="9"/>
      <c r="Q36" s="9"/>
      <c r="R36" s="9"/>
      <c r="S36" s="9"/>
      <c r="T36" s="10">
        <f t="shared" si="2"/>
        <v>261337695.31399995</v>
      </c>
    </row>
    <row r="37" spans="1:20" ht="38.1" customHeight="1" x14ac:dyDescent="0.25">
      <c r="A37" s="7">
        <f t="shared" si="4"/>
        <v>28</v>
      </c>
      <c r="B37" s="11" t="s">
        <v>46</v>
      </c>
      <c r="C37" s="19" t="s">
        <v>163</v>
      </c>
      <c r="D37" s="9">
        <f t="shared" si="0"/>
        <v>0</v>
      </c>
      <c r="E37" s="9"/>
      <c r="F37" s="9"/>
      <c r="G37" s="9">
        <f t="shared" si="1"/>
        <v>98073256.529999986</v>
      </c>
      <c r="H37" s="9">
        <v>70507265.399999991</v>
      </c>
      <c r="I37" s="9">
        <v>15344157.569999998</v>
      </c>
      <c r="J37" s="9">
        <v>1696416</v>
      </c>
      <c r="K37" s="9">
        <v>10525417.560000001</v>
      </c>
      <c r="L37" s="9"/>
      <c r="M37" s="9">
        <f t="shared" si="3"/>
        <v>29099834.624000002</v>
      </c>
      <c r="N37" s="9"/>
      <c r="O37" s="9">
        <v>29099834.624000002</v>
      </c>
      <c r="P37" s="9"/>
      <c r="Q37" s="9"/>
      <c r="R37" s="9"/>
      <c r="S37" s="9"/>
      <c r="T37" s="10">
        <f t="shared" si="2"/>
        <v>127173091.15399998</v>
      </c>
    </row>
    <row r="38" spans="1:20" ht="38.1" customHeight="1" x14ac:dyDescent="0.25">
      <c r="A38" s="7">
        <f t="shared" si="4"/>
        <v>29</v>
      </c>
      <c r="B38" s="8" t="s">
        <v>47</v>
      </c>
      <c r="C38" s="19" t="s">
        <v>199</v>
      </c>
      <c r="D38" s="9">
        <f t="shared" si="0"/>
        <v>15002477</v>
      </c>
      <c r="E38" s="9">
        <v>15002477</v>
      </c>
      <c r="F38" s="9"/>
      <c r="G38" s="9">
        <f>H38+I38+J38+K38+L38</f>
        <v>186571608.03999999</v>
      </c>
      <c r="H38" s="9">
        <v>102379591.59999999</v>
      </c>
      <c r="I38" s="9">
        <v>22055219.560000002</v>
      </c>
      <c r="J38" s="9">
        <v>3180780</v>
      </c>
      <c r="K38" s="9">
        <v>19045960.539999999</v>
      </c>
      <c r="L38" s="9">
        <v>39910056.340000004</v>
      </c>
      <c r="M38" s="9">
        <f t="shared" si="3"/>
        <v>36057049.839999996</v>
      </c>
      <c r="N38" s="9"/>
      <c r="O38" s="9">
        <v>36057049.839999996</v>
      </c>
      <c r="P38" s="9"/>
      <c r="Q38" s="9"/>
      <c r="R38" s="9"/>
      <c r="S38" s="9"/>
      <c r="T38" s="10">
        <f>Q38+M38+G38+D38+P38</f>
        <v>237631134.88</v>
      </c>
    </row>
    <row r="39" spans="1:20" ht="38.1" customHeight="1" x14ac:dyDescent="0.25">
      <c r="A39" s="7">
        <f t="shared" si="4"/>
        <v>30</v>
      </c>
      <c r="B39" s="11" t="s">
        <v>48</v>
      </c>
      <c r="C39" s="19" t="s">
        <v>164</v>
      </c>
      <c r="D39" s="9">
        <f t="shared" si="0"/>
        <v>0</v>
      </c>
      <c r="E39" s="9"/>
      <c r="F39" s="9"/>
      <c r="G39" s="9">
        <f t="shared" si="1"/>
        <v>147503450.36000001</v>
      </c>
      <c r="H39" s="9">
        <v>109687422</v>
      </c>
      <c r="I39" s="9">
        <v>11223491.58</v>
      </c>
      <c r="J39" s="9">
        <v>12477544.700000001</v>
      </c>
      <c r="K39" s="9">
        <v>14114992.08</v>
      </c>
      <c r="L39" s="9"/>
      <c r="M39" s="9">
        <f t="shared" si="3"/>
        <v>24559333.903999995</v>
      </c>
      <c r="N39" s="9"/>
      <c r="O39" s="9">
        <v>24559333.903999995</v>
      </c>
      <c r="P39" s="9"/>
      <c r="Q39" s="9"/>
      <c r="R39" s="9"/>
      <c r="S39" s="9"/>
      <c r="T39" s="10">
        <f t="shared" si="2"/>
        <v>172062784.264</v>
      </c>
    </row>
    <row r="40" spans="1:20" ht="38.1" customHeight="1" x14ac:dyDescent="0.25">
      <c r="A40" s="7">
        <f t="shared" si="4"/>
        <v>31</v>
      </c>
      <c r="B40" s="11" t="s">
        <v>49</v>
      </c>
      <c r="C40" s="19" t="s">
        <v>165</v>
      </c>
      <c r="D40" s="9">
        <f t="shared" si="0"/>
        <v>0</v>
      </c>
      <c r="E40" s="9"/>
      <c r="F40" s="9"/>
      <c r="G40" s="9">
        <f t="shared" si="1"/>
        <v>105479755.75</v>
      </c>
      <c r="H40" s="9">
        <v>74049015.299999997</v>
      </c>
      <c r="I40" s="9">
        <v>7993944.5299999993</v>
      </c>
      <c r="J40" s="9">
        <v>13724020.4</v>
      </c>
      <c r="K40" s="9">
        <v>9712775.5199999996</v>
      </c>
      <c r="L40" s="9"/>
      <c r="M40" s="9">
        <f t="shared" si="3"/>
        <v>17700350.752</v>
      </c>
      <c r="N40" s="9"/>
      <c r="O40" s="9">
        <v>17700350.752</v>
      </c>
      <c r="P40" s="9"/>
      <c r="Q40" s="9"/>
      <c r="R40" s="9"/>
      <c r="S40" s="9"/>
      <c r="T40" s="10">
        <f t="shared" si="2"/>
        <v>123180106.502</v>
      </c>
    </row>
    <row r="41" spans="1:20" ht="38.1" customHeight="1" x14ac:dyDescent="0.25">
      <c r="A41" s="7">
        <f t="shared" si="4"/>
        <v>32</v>
      </c>
      <c r="B41" s="11" t="s">
        <v>50</v>
      </c>
      <c r="C41" s="19" t="s">
        <v>166</v>
      </c>
      <c r="D41" s="9">
        <f t="shared" si="0"/>
        <v>0</v>
      </c>
      <c r="E41" s="9"/>
      <c r="F41" s="9"/>
      <c r="G41" s="9">
        <f t="shared" si="1"/>
        <v>355541471.14999998</v>
      </c>
      <c r="H41" s="9">
        <v>260475345</v>
      </c>
      <c r="I41" s="9">
        <v>39132471.449999996</v>
      </c>
      <c r="J41" s="9">
        <v>10602600</v>
      </c>
      <c r="K41" s="9">
        <v>45252998.699999996</v>
      </c>
      <c r="L41" s="9">
        <v>78056</v>
      </c>
      <c r="M41" s="9">
        <f t="shared" si="3"/>
        <v>49101374.335999995</v>
      </c>
      <c r="N41" s="9"/>
      <c r="O41" s="9">
        <v>49101374.335999995</v>
      </c>
      <c r="P41" s="9"/>
      <c r="Q41" s="9"/>
      <c r="R41" s="9"/>
      <c r="S41" s="9"/>
      <c r="T41" s="10">
        <f t="shared" si="2"/>
        <v>404642845.48599994</v>
      </c>
    </row>
    <row r="42" spans="1:20" ht="38.1" customHeight="1" x14ac:dyDescent="0.25">
      <c r="A42" s="7">
        <f t="shared" si="4"/>
        <v>33</v>
      </c>
      <c r="B42" s="11" t="s">
        <v>51</v>
      </c>
      <c r="C42" s="19" t="s">
        <v>167</v>
      </c>
      <c r="D42" s="9">
        <f t="shared" ref="D42:D73" si="5">E42+F42</f>
        <v>0</v>
      </c>
      <c r="E42" s="9"/>
      <c r="F42" s="9"/>
      <c r="G42" s="9">
        <f t="shared" ref="G42:G73" si="6">H42+I42+J42+K42+L42</f>
        <v>108958264.98</v>
      </c>
      <c r="H42" s="9">
        <v>77147436.599999994</v>
      </c>
      <c r="I42" s="9">
        <v>8530262.4799999986</v>
      </c>
      <c r="J42" s="9">
        <v>13390177</v>
      </c>
      <c r="K42" s="9">
        <v>9890388.9000000004</v>
      </c>
      <c r="L42" s="9"/>
      <c r="M42" s="9">
        <f t="shared" si="3"/>
        <v>12001605.279999997</v>
      </c>
      <c r="N42" s="9"/>
      <c r="O42" s="9">
        <v>12001605.279999997</v>
      </c>
      <c r="P42" s="9"/>
      <c r="Q42" s="9"/>
      <c r="R42" s="9"/>
      <c r="S42" s="9"/>
      <c r="T42" s="10">
        <f t="shared" ref="T42:T73" si="7">Q42+M42+G42+D42+P42</f>
        <v>120959870.26000001</v>
      </c>
    </row>
    <row r="43" spans="1:20" ht="38.1" customHeight="1" x14ac:dyDescent="0.25">
      <c r="A43" s="7">
        <f t="shared" si="4"/>
        <v>34</v>
      </c>
      <c r="B43" s="8" t="s">
        <v>52</v>
      </c>
      <c r="C43" s="18" t="s">
        <v>168</v>
      </c>
      <c r="D43" s="9">
        <f t="shared" si="5"/>
        <v>0</v>
      </c>
      <c r="E43" s="9"/>
      <c r="F43" s="9"/>
      <c r="G43" s="9">
        <f t="shared" si="6"/>
        <v>117982329.46000001</v>
      </c>
      <c r="H43" s="9">
        <v>87312639.700000003</v>
      </c>
      <c r="I43" s="9">
        <v>19034915.760000005</v>
      </c>
      <c r="J43" s="9">
        <v>848208</v>
      </c>
      <c r="K43" s="9">
        <v>10786566</v>
      </c>
      <c r="L43" s="9"/>
      <c r="M43" s="9">
        <f t="shared" si="3"/>
        <v>27069555.295999996</v>
      </c>
      <c r="N43" s="9"/>
      <c r="O43" s="9">
        <v>27069555.295999996</v>
      </c>
      <c r="P43" s="9"/>
      <c r="Q43" s="9"/>
      <c r="R43" s="9"/>
      <c r="S43" s="9"/>
      <c r="T43" s="10">
        <f t="shared" si="7"/>
        <v>145051884.75600001</v>
      </c>
    </row>
    <row r="44" spans="1:20" ht="38.1" customHeight="1" x14ac:dyDescent="0.25">
      <c r="A44" s="7">
        <f t="shared" si="4"/>
        <v>35</v>
      </c>
      <c r="B44" s="11" t="s">
        <v>53</v>
      </c>
      <c r="C44" s="19" t="s">
        <v>169</v>
      </c>
      <c r="D44" s="9">
        <f t="shared" si="5"/>
        <v>0</v>
      </c>
      <c r="E44" s="9"/>
      <c r="F44" s="9"/>
      <c r="G44" s="9">
        <f t="shared" si="6"/>
        <v>80199223.650000006</v>
      </c>
      <c r="H44" s="9"/>
      <c r="I44" s="9"/>
      <c r="J44" s="9"/>
      <c r="K44" s="9">
        <v>80199223.650000006</v>
      </c>
      <c r="L44" s="9"/>
      <c r="M44" s="9">
        <f t="shared" si="3"/>
        <v>0</v>
      </c>
      <c r="N44" s="9"/>
      <c r="O44" s="9"/>
      <c r="P44" s="9"/>
      <c r="Q44" s="9"/>
      <c r="R44" s="9"/>
      <c r="S44" s="9"/>
      <c r="T44" s="10">
        <f t="shared" si="7"/>
        <v>80199223.650000006</v>
      </c>
    </row>
    <row r="45" spans="1:20" ht="38.1" customHeight="1" x14ac:dyDescent="0.25">
      <c r="A45" s="7">
        <f t="shared" si="4"/>
        <v>36</v>
      </c>
      <c r="B45" s="11" t="s">
        <v>54</v>
      </c>
      <c r="C45" s="19" t="s">
        <v>200</v>
      </c>
      <c r="D45" s="9">
        <f t="shared" si="5"/>
        <v>0</v>
      </c>
      <c r="E45" s="9"/>
      <c r="F45" s="9"/>
      <c r="G45" s="9">
        <f t="shared" si="6"/>
        <v>60373215</v>
      </c>
      <c r="H45" s="9"/>
      <c r="I45" s="9"/>
      <c r="J45" s="9"/>
      <c r="K45" s="9">
        <v>60373215</v>
      </c>
      <c r="L45" s="9"/>
      <c r="M45" s="9">
        <f t="shared" si="3"/>
        <v>0</v>
      </c>
      <c r="N45" s="9"/>
      <c r="O45" s="9"/>
      <c r="P45" s="9"/>
      <c r="Q45" s="9"/>
      <c r="R45" s="9"/>
      <c r="S45" s="9"/>
      <c r="T45" s="10">
        <f t="shared" si="7"/>
        <v>60373215</v>
      </c>
    </row>
    <row r="46" spans="1:20" ht="51" customHeight="1" x14ac:dyDescent="0.25">
      <c r="A46" s="7">
        <f t="shared" si="4"/>
        <v>37</v>
      </c>
      <c r="B46" s="8" t="s">
        <v>55</v>
      </c>
      <c r="C46" s="18" t="s">
        <v>170</v>
      </c>
      <c r="D46" s="9">
        <f t="shared" si="5"/>
        <v>0</v>
      </c>
      <c r="E46" s="9"/>
      <c r="F46" s="9"/>
      <c r="G46" s="9">
        <f t="shared" si="6"/>
        <v>64647321.390000001</v>
      </c>
      <c r="H46" s="9"/>
      <c r="I46" s="9"/>
      <c r="J46" s="9"/>
      <c r="K46" s="9">
        <v>64647321.390000001</v>
      </c>
      <c r="L46" s="9"/>
      <c r="M46" s="9">
        <f t="shared" si="3"/>
        <v>0</v>
      </c>
      <c r="N46" s="9"/>
      <c r="O46" s="9"/>
      <c r="P46" s="9"/>
      <c r="Q46" s="9"/>
      <c r="R46" s="9"/>
      <c r="S46" s="9"/>
      <c r="T46" s="10">
        <f t="shared" si="7"/>
        <v>64647321.390000001</v>
      </c>
    </row>
    <row r="47" spans="1:20" ht="40.5" customHeight="1" x14ac:dyDescent="0.25">
      <c r="A47" s="7">
        <f t="shared" si="4"/>
        <v>38</v>
      </c>
      <c r="B47" s="8" t="s">
        <v>56</v>
      </c>
      <c r="C47" s="18" t="s">
        <v>171</v>
      </c>
      <c r="D47" s="9">
        <f t="shared" si="5"/>
        <v>0</v>
      </c>
      <c r="E47" s="9"/>
      <c r="F47" s="9"/>
      <c r="G47" s="9">
        <f t="shared" si="6"/>
        <v>149090084.39999998</v>
      </c>
      <c r="H47" s="9">
        <v>97398444</v>
      </c>
      <c r="I47" s="9">
        <v>973375.2</v>
      </c>
      <c r="J47" s="9">
        <v>38983728</v>
      </c>
      <c r="K47" s="9">
        <v>11240737.199999999</v>
      </c>
      <c r="L47" s="9">
        <v>493800</v>
      </c>
      <c r="M47" s="9">
        <f t="shared" si="3"/>
        <v>11433460.08</v>
      </c>
      <c r="N47" s="9"/>
      <c r="O47" s="9">
        <v>11433460.08</v>
      </c>
      <c r="P47" s="9"/>
      <c r="Q47" s="9"/>
      <c r="R47" s="9"/>
      <c r="S47" s="9"/>
      <c r="T47" s="10">
        <f t="shared" si="7"/>
        <v>160523544.47999999</v>
      </c>
    </row>
    <row r="48" spans="1:20" ht="54" customHeight="1" x14ac:dyDescent="0.25">
      <c r="A48" s="7">
        <f t="shared" si="4"/>
        <v>39</v>
      </c>
      <c r="B48" s="8" t="s">
        <v>57</v>
      </c>
      <c r="C48" s="18" t="s">
        <v>172</v>
      </c>
      <c r="D48" s="9">
        <f t="shared" si="5"/>
        <v>0</v>
      </c>
      <c r="E48" s="9"/>
      <c r="F48" s="9"/>
      <c r="G48" s="9">
        <f t="shared" si="6"/>
        <v>116158365.26000002</v>
      </c>
      <c r="H48" s="9">
        <v>59418756.800000004</v>
      </c>
      <c r="I48" s="9">
        <v>1148364</v>
      </c>
      <c r="J48" s="9">
        <v>37040784</v>
      </c>
      <c r="K48" s="9">
        <v>18550460.460000001</v>
      </c>
      <c r="L48" s="9"/>
      <c r="M48" s="9">
        <f t="shared" si="3"/>
        <v>25000638.879999992</v>
      </c>
      <c r="N48" s="9"/>
      <c r="O48" s="9">
        <v>25000638.879999992</v>
      </c>
      <c r="P48" s="9"/>
      <c r="Q48" s="9"/>
      <c r="R48" s="9"/>
      <c r="S48" s="9"/>
      <c r="T48" s="10">
        <f t="shared" si="7"/>
        <v>141159004.14000002</v>
      </c>
    </row>
    <row r="49" spans="1:20" ht="38.1" customHeight="1" x14ac:dyDescent="0.25">
      <c r="A49" s="7">
        <f t="shared" si="4"/>
        <v>40</v>
      </c>
      <c r="B49" s="8" t="s">
        <v>58</v>
      </c>
      <c r="C49" s="18" t="s">
        <v>173</v>
      </c>
      <c r="D49" s="9">
        <f t="shared" si="5"/>
        <v>0</v>
      </c>
      <c r="E49" s="9"/>
      <c r="F49" s="9"/>
      <c r="G49" s="9">
        <f t="shared" si="6"/>
        <v>107569214.36000001</v>
      </c>
      <c r="H49" s="9">
        <v>57310687.200000003</v>
      </c>
      <c r="I49" s="9">
        <v>514029.6</v>
      </c>
      <c r="J49" s="9">
        <v>38610815</v>
      </c>
      <c r="K49" s="9">
        <v>11133682.560000001</v>
      </c>
      <c r="L49" s="9"/>
      <c r="M49" s="9">
        <f t="shared" si="3"/>
        <v>8602859.4399999995</v>
      </c>
      <c r="N49" s="9"/>
      <c r="O49" s="9">
        <v>8602859.4399999995</v>
      </c>
      <c r="P49" s="9"/>
      <c r="Q49" s="9"/>
      <c r="R49" s="9"/>
      <c r="S49" s="9"/>
      <c r="T49" s="10">
        <f t="shared" si="7"/>
        <v>116172073.80000001</v>
      </c>
    </row>
    <row r="50" spans="1:20" ht="51.75" customHeight="1" x14ac:dyDescent="0.25">
      <c r="A50" s="7">
        <f t="shared" si="4"/>
        <v>41</v>
      </c>
      <c r="B50" s="8" t="s">
        <v>59</v>
      </c>
      <c r="C50" s="18" t="s">
        <v>174</v>
      </c>
      <c r="D50" s="9">
        <f t="shared" si="5"/>
        <v>0</v>
      </c>
      <c r="E50" s="9"/>
      <c r="F50" s="9"/>
      <c r="G50" s="9">
        <f t="shared" si="6"/>
        <v>52463233.350000001</v>
      </c>
      <c r="H50" s="9"/>
      <c r="I50" s="9"/>
      <c r="J50" s="9"/>
      <c r="K50" s="9">
        <v>52463233.350000001</v>
      </c>
      <c r="L50" s="9"/>
      <c r="M50" s="9">
        <f t="shared" si="3"/>
        <v>0</v>
      </c>
      <c r="N50" s="9"/>
      <c r="O50" s="9"/>
      <c r="P50" s="9"/>
      <c r="Q50" s="9"/>
      <c r="R50" s="9"/>
      <c r="S50" s="9"/>
      <c r="T50" s="10">
        <f t="shared" si="7"/>
        <v>52463233.350000001</v>
      </c>
    </row>
    <row r="51" spans="1:20" ht="38.1" customHeight="1" x14ac:dyDescent="0.25">
      <c r="A51" s="7">
        <f t="shared" si="4"/>
        <v>42</v>
      </c>
      <c r="B51" s="8" t="s">
        <v>60</v>
      </c>
      <c r="C51" s="18" t="s">
        <v>175</v>
      </c>
      <c r="D51" s="9">
        <f t="shared" si="5"/>
        <v>0</v>
      </c>
      <c r="E51" s="9"/>
      <c r="F51" s="9"/>
      <c r="G51" s="9">
        <f t="shared" si="6"/>
        <v>100627608.78</v>
      </c>
      <c r="H51" s="9">
        <v>55357842.800000004</v>
      </c>
      <c r="I51" s="9">
        <v>1224921.5999999999</v>
      </c>
      <c r="J51" s="9">
        <v>35716480</v>
      </c>
      <c r="K51" s="9">
        <v>8328364.3799999999</v>
      </c>
      <c r="L51" s="9"/>
      <c r="M51" s="9">
        <f t="shared" si="3"/>
        <v>11422370.4</v>
      </c>
      <c r="N51" s="9"/>
      <c r="O51" s="9">
        <v>11422370.4</v>
      </c>
      <c r="P51" s="9"/>
      <c r="Q51" s="9"/>
      <c r="R51" s="9"/>
      <c r="S51" s="9"/>
      <c r="T51" s="10">
        <f t="shared" si="7"/>
        <v>112049979.18000001</v>
      </c>
    </row>
    <row r="52" spans="1:20" ht="54.75" customHeight="1" x14ac:dyDescent="0.25">
      <c r="A52" s="7">
        <f t="shared" si="4"/>
        <v>43</v>
      </c>
      <c r="B52" s="8" t="s">
        <v>61</v>
      </c>
      <c r="C52" s="18" t="s">
        <v>176</v>
      </c>
      <c r="D52" s="9">
        <f t="shared" si="5"/>
        <v>240545989.28230006</v>
      </c>
      <c r="E52" s="9">
        <v>152621354.28400004</v>
      </c>
      <c r="F52" s="9">
        <v>87924634.998300016</v>
      </c>
      <c r="G52" s="9">
        <f t="shared" si="6"/>
        <v>103410521.34999999</v>
      </c>
      <c r="H52" s="9">
        <v>55499446.599999994</v>
      </c>
      <c r="I52" s="9">
        <v>8133589.7499999991</v>
      </c>
      <c r="J52" s="9">
        <v>14878060</v>
      </c>
      <c r="K52" s="9">
        <v>23486429.000000004</v>
      </c>
      <c r="L52" s="9">
        <v>1412996</v>
      </c>
      <c r="M52" s="9">
        <f t="shared" si="3"/>
        <v>24673123.664000008</v>
      </c>
      <c r="N52" s="9">
        <v>4667662.3839999996</v>
      </c>
      <c r="O52" s="9">
        <v>20005461.280000009</v>
      </c>
      <c r="P52" s="9">
        <v>23065558.530000001</v>
      </c>
      <c r="Q52" s="9"/>
      <c r="R52" s="9"/>
      <c r="S52" s="9"/>
      <c r="T52" s="10">
        <f t="shared" si="7"/>
        <v>391695192.82630002</v>
      </c>
    </row>
    <row r="53" spans="1:20" ht="46.5" customHeight="1" x14ac:dyDescent="0.25">
      <c r="A53" s="7">
        <f t="shared" si="4"/>
        <v>44</v>
      </c>
      <c r="B53" s="8" t="s">
        <v>128</v>
      </c>
      <c r="C53" s="18" t="s">
        <v>177</v>
      </c>
      <c r="D53" s="9">
        <f t="shared" si="5"/>
        <v>0</v>
      </c>
      <c r="E53" s="9"/>
      <c r="F53" s="9"/>
      <c r="G53" s="9">
        <f t="shared" si="6"/>
        <v>5696146.0899999999</v>
      </c>
      <c r="H53" s="9">
        <v>3924843</v>
      </c>
      <c r="I53" s="9">
        <v>876214.09</v>
      </c>
      <c r="J53" s="9">
        <v>530130</v>
      </c>
      <c r="K53" s="9">
        <v>364959</v>
      </c>
      <c r="L53" s="9"/>
      <c r="M53" s="9">
        <f t="shared" si="3"/>
        <v>3956058.5120000001</v>
      </c>
      <c r="N53" s="9"/>
      <c r="O53" s="9">
        <v>3956058.5120000001</v>
      </c>
      <c r="P53" s="9"/>
      <c r="Q53" s="9"/>
      <c r="R53" s="9"/>
      <c r="S53" s="9"/>
      <c r="T53" s="10">
        <f t="shared" si="7"/>
        <v>9652204.602</v>
      </c>
    </row>
    <row r="54" spans="1:20" ht="38.1" customHeight="1" x14ac:dyDescent="0.25">
      <c r="A54" s="7">
        <f t="shared" si="4"/>
        <v>45</v>
      </c>
      <c r="B54" s="8" t="s">
        <v>62</v>
      </c>
      <c r="C54" s="18" t="s">
        <v>178</v>
      </c>
      <c r="D54" s="9">
        <f t="shared" si="5"/>
        <v>11211997.551999997</v>
      </c>
      <c r="E54" s="9">
        <v>11211997.551999997</v>
      </c>
      <c r="F54" s="9"/>
      <c r="G54" s="9">
        <f t="shared" si="6"/>
        <v>14450639.84</v>
      </c>
      <c r="H54" s="9">
        <v>10172077.5</v>
      </c>
      <c r="I54" s="9">
        <v>2873196.34</v>
      </c>
      <c r="J54" s="9">
        <v>106026</v>
      </c>
      <c r="K54" s="9">
        <v>1299340.0000000002</v>
      </c>
      <c r="L54" s="9"/>
      <c r="M54" s="9">
        <f t="shared" si="3"/>
        <v>731726.01599999995</v>
      </c>
      <c r="N54" s="9">
        <v>731726.01599999995</v>
      </c>
      <c r="O54" s="9"/>
      <c r="P54" s="9"/>
      <c r="Q54" s="9"/>
      <c r="R54" s="9"/>
      <c r="S54" s="9"/>
      <c r="T54" s="10">
        <f t="shared" si="7"/>
        <v>26394363.408</v>
      </c>
    </row>
    <row r="55" spans="1:20" ht="51.75" customHeight="1" x14ac:dyDescent="0.25">
      <c r="A55" s="7">
        <f t="shared" si="4"/>
        <v>46</v>
      </c>
      <c r="B55" s="8" t="s">
        <v>63</v>
      </c>
      <c r="C55" s="18" t="s">
        <v>179</v>
      </c>
      <c r="D55" s="9">
        <f t="shared" si="5"/>
        <v>0</v>
      </c>
      <c r="E55" s="9"/>
      <c r="F55" s="9"/>
      <c r="G55" s="9">
        <f t="shared" si="6"/>
        <v>0</v>
      </c>
      <c r="H55" s="9"/>
      <c r="I55" s="9"/>
      <c r="J55" s="9"/>
      <c r="K55" s="9"/>
      <c r="L55" s="9"/>
      <c r="M55" s="9">
        <f t="shared" si="3"/>
        <v>0</v>
      </c>
      <c r="N55" s="9"/>
      <c r="O55" s="9"/>
      <c r="P55" s="9"/>
      <c r="Q55" s="9">
        <f>R55+S55</f>
        <v>743058848.88</v>
      </c>
      <c r="R55" s="9">
        <v>741025415.67999995</v>
      </c>
      <c r="S55" s="9">
        <v>2033433.2000000002</v>
      </c>
      <c r="T55" s="10">
        <f t="shared" si="7"/>
        <v>743058848.88</v>
      </c>
    </row>
    <row r="56" spans="1:20" ht="38.1" customHeight="1" x14ac:dyDescent="0.25">
      <c r="A56" s="7">
        <f t="shared" si="4"/>
        <v>47</v>
      </c>
      <c r="B56" s="8" t="s">
        <v>64</v>
      </c>
      <c r="C56" s="18" t="s">
        <v>180</v>
      </c>
      <c r="D56" s="9">
        <f t="shared" si="5"/>
        <v>0</v>
      </c>
      <c r="E56" s="9"/>
      <c r="F56" s="9"/>
      <c r="G56" s="9">
        <f t="shared" si="6"/>
        <v>4664725.6500000004</v>
      </c>
      <c r="H56" s="9"/>
      <c r="I56" s="9"/>
      <c r="J56" s="9"/>
      <c r="K56" s="9"/>
      <c r="L56" s="9">
        <v>4664725.6500000004</v>
      </c>
      <c r="M56" s="9">
        <f t="shared" si="3"/>
        <v>0</v>
      </c>
      <c r="N56" s="9"/>
      <c r="O56" s="9"/>
      <c r="P56" s="9"/>
      <c r="Q56" s="9"/>
      <c r="R56" s="9"/>
      <c r="S56" s="9"/>
      <c r="T56" s="10">
        <f t="shared" si="7"/>
        <v>4664725.6500000004</v>
      </c>
    </row>
    <row r="57" spans="1:20" ht="38.1" customHeight="1" x14ac:dyDescent="0.25">
      <c r="A57" s="7">
        <f t="shared" si="4"/>
        <v>48</v>
      </c>
      <c r="B57" s="8" t="s">
        <v>65</v>
      </c>
      <c r="C57" s="18" t="s">
        <v>181</v>
      </c>
      <c r="D57" s="9">
        <f t="shared" si="5"/>
        <v>0</v>
      </c>
      <c r="E57" s="9"/>
      <c r="F57" s="9"/>
      <c r="G57" s="9">
        <f t="shared" si="6"/>
        <v>1836575.01</v>
      </c>
      <c r="H57" s="9"/>
      <c r="I57" s="9"/>
      <c r="J57" s="9"/>
      <c r="K57" s="9">
        <v>1836575.01</v>
      </c>
      <c r="L57" s="9"/>
      <c r="M57" s="9">
        <f t="shared" si="3"/>
        <v>0</v>
      </c>
      <c r="N57" s="9"/>
      <c r="O57" s="9"/>
      <c r="P57" s="9"/>
      <c r="Q57" s="9"/>
      <c r="R57" s="9"/>
      <c r="S57" s="9"/>
      <c r="T57" s="10">
        <f t="shared" si="7"/>
        <v>1836575.01</v>
      </c>
    </row>
    <row r="58" spans="1:20" ht="38.1" customHeight="1" x14ac:dyDescent="0.25">
      <c r="A58" s="7">
        <f t="shared" si="4"/>
        <v>49</v>
      </c>
      <c r="B58" s="8" t="s">
        <v>66</v>
      </c>
      <c r="C58" s="18" t="s">
        <v>182</v>
      </c>
      <c r="D58" s="9">
        <f t="shared" si="5"/>
        <v>0</v>
      </c>
      <c r="E58" s="9"/>
      <c r="F58" s="9"/>
      <c r="G58" s="9">
        <f t="shared" si="6"/>
        <v>10074495.24</v>
      </c>
      <c r="H58" s="9"/>
      <c r="I58" s="9"/>
      <c r="J58" s="9"/>
      <c r="K58" s="9">
        <v>10074495.24</v>
      </c>
      <c r="L58" s="9"/>
      <c r="M58" s="9">
        <f t="shared" si="3"/>
        <v>0</v>
      </c>
      <c r="N58" s="9"/>
      <c r="O58" s="9"/>
      <c r="P58" s="9"/>
      <c r="Q58" s="9"/>
      <c r="R58" s="9"/>
      <c r="S58" s="9"/>
      <c r="T58" s="10">
        <f t="shared" si="7"/>
        <v>10074495.24</v>
      </c>
    </row>
    <row r="59" spans="1:20" ht="38.1" customHeight="1" x14ac:dyDescent="0.25">
      <c r="A59" s="7">
        <f t="shared" si="4"/>
        <v>50</v>
      </c>
      <c r="B59" s="8" t="s">
        <v>119</v>
      </c>
      <c r="C59" s="18" t="s">
        <v>183</v>
      </c>
      <c r="D59" s="9">
        <f t="shared" si="5"/>
        <v>0</v>
      </c>
      <c r="E59" s="9"/>
      <c r="F59" s="9"/>
      <c r="G59" s="9">
        <f t="shared" si="6"/>
        <v>28506144.93</v>
      </c>
      <c r="H59" s="9">
        <v>6802972.8000000007</v>
      </c>
      <c r="I59" s="9">
        <v>1478704.73</v>
      </c>
      <c r="J59" s="9">
        <v>706840</v>
      </c>
      <c r="K59" s="9">
        <v>19517627.399999999</v>
      </c>
      <c r="L59" s="9"/>
      <c r="M59" s="9">
        <f t="shared" si="3"/>
        <v>2935229.3599999994</v>
      </c>
      <c r="N59" s="9"/>
      <c r="O59" s="9">
        <v>2935229.3599999994</v>
      </c>
      <c r="P59" s="9"/>
      <c r="Q59" s="9"/>
      <c r="R59" s="9"/>
      <c r="S59" s="9"/>
      <c r="T59" s="10">
        <f t="shared" si="7"/>
        <v>31441374.289999999</v>
      </c>
    </row>
    <row r="60" spans="1:20" ht="38.1" customHeight="1" x14ac:dyDescent="0.25">
      <c r="A60" s="7">
        <f t="shared" si="4"/>
        <v>51</v>
      </c>
      <c r="B60" s="8" t="s">
        <v>67</v>
      </c>
      <c r="C60" s="18" t="s">
        <v>184</v>
      </c>
      <c r="D60" s="9">
        <f t="shared" si="5"/>
        <v>0</v>
      </c>
      <c r="E60" s="9"/>
      <c r="F60" s="9"/>
      <c r="G60" s="9">
        <f t="shared" si="6"/>
        <v>0</v>
      </c>
      <c r="H60" s="9"/>
      <c r="I60" s="9"/>
      <c r="J60" s="9"/>
      <c r="K60" s="9"/>
      <c r="L60" s="9"/>
      <c r="M60" s="9">
        <f t="shared" si="3"/>
        <v>3119125.1839999999</v>
      </c>
      <c r="N60" s="9"/>
      <c r="O60" s="9">
        <v>3119125.1839999999</v>
      </c>
      <c r="P60" s="9"/>
      <c r="Q60" s="9"/>
      <c r="R60" s="9"/>
      <c r="S60" s="9"/>
      <c r="T60" s="10">
        <f t="shared" si="7"/>
        <v>3119125.1839999999</v>
      </c>
    </row>
    <row r="61" spans="1:20" ht="51" customHeight="1" x14ac:dyDescent="0.25">
      <c r="A61" s="7">
        <f t="shared" si="4"/>
        <v>52</v>
      </c>
      <c r="B61" s="8" t="s">
        <v>116</v>
      </c>
      <c r="C61" s="18" t="s">
        <v>185</v>
      </c>
      <c r="D61" s="9">
        <f t="shared" si="5"/>
        <v>87525146.519999996</v>
      </c>
      <c r="E61" s="9">
        <v>87525146.519999996</v>
      </c>
      <c r="F61" s="9"/>
      <c r="G61" s="9">
        <f t="shared" si="6"/>
        <v>0</v>
      </c>
      <c r="H61" s="9"/>
      <c r="I61" s="9"/>
      <c r="J61" s="9"/>
      <c r="K61" s="9"/>
      <c r="L61" s="9"/>
      <c r="M61" s="9">
        <f t="shared" si="3"/>
        <v>8273704.879999999</v>
      </c>
      <c r="N61" s="9">
        <v>8273704.879999999</v>
      </c>
      <c r="O61" s="9"/>
      <c r="P61" s="9"/>
      <c r="Q61" s="9"/>
      <c r="R61" s="9"/>
      <c r="S61" s="9"/>
      <c r="T61" s="10">
        <f t="shared" si="7"/>
        <v>95798851.399999991</v>
      </c>
    </row>
    <row r="62" spans="1:20" ht="38.1" customHeight="1" x14ac:dyDescent="0.25">
      <c r="A62" s="7">
        <f t="shared" si="4"/>
        <v>53</v>
      </c>
      <c r="B62" s="8" t="s">
        <v>68</v>
      </c>
      <c r="C62" s="18" t="s">
        <v>186</v>
      </c>
      <c r="D62" s="9">
        <f t="shared" si="5"/>
        <v>0</v>
      </c>
      <c r="E62" s="9"/>
      <c r="F62" s="9"/>
      <c r="G62" s="9">
        <f t="shared" si="6"/>
        <v>71142535.239999995</v>
      </c>
      <c r="H62" s="9"/>
      <c r="I62" s="9"/>
      <c r="J62" s="9"/>
      <c r="K62" s="9"/>
      <c r="L62" s="9">
        <f>70837117.66+305417.58</f>
        <v>71142535.239999995</v>
      </c>
      <c r="M62" s="9">
        <f t="shared" si="3"/>
        <v>0</v>
      </c>
      <c r="N62" s="9"/>
      <c r="O62" s="9"/>
      <c r="P62" s="9"/>
      <c r="Q62" s="9"/>
      <c r="R62" s="9"/>
      <c r="S62" s="9"/>
      <c r="T62" s="10">
        <f t="shared" si="7"/>
        <v>71142535.239999995</v>
      </c>
    </row>
    <row r="63" spans="1:20" ht="38.1" customHeight="1" x14ac:dyDescent="0.25">
      <c r="A63" s="7">
        <f t="shared" si="4"/>
        <v>54</v>
      </c>
      <c r="B63" s="8" t="s">
        <v>69</v>
      </c>
      <c r="C63" s="18" t="s">
        <v>187</v>
      </c>
      <c r="D63" s="9">
        <f t="shared" si="5"/>
        <v>0</v>
      </c>
      <c r="E63" s="9"/>
      <c r="F63" s="9"/>
      <c r="G63" s="9">
        <f t="shared" si="6"/>
        <v>914586.29999999993</v>
      </c>
      <c r="H63" s="9"/>
      <c r="I63" s="9"/>
      <c r="J63" s="9"/>
      <c r="K63" s="9"/>
      <c r="L63" s="9">
        <v>914586.29999999993</v>
      </c>
      <c r="M63" s="9">
        <f t="shared" si="3"/>
        <v>0</v>
      </c>
      <c r="N63" s="9"/>
      <c r="O63" s="9"/>
      <c r="P63" s="9"/>
      <c r="Q63" s="9"/>
      <c r="R63" s="9"/>
      <c r="S63" s="9"/>
      <c r="T63" s="10">
        <f t="shared" si="7"/>
        <v>914586.29999999993</v>
      </c>
    </row>
    <row r="64" spans="1:20" ht="38.1" customHeight="1" x14ac:dyDescent="0.25">
      <c r="A64" s="7">
        <f t="shared" si="4"/>
        <v>55</v>
      </c>
      <c r="B64" s="8" t="s">
        <v>70</v>
      </c>
      <c r="C64" s="18" t="s">
        <v>188</v>
      </c>
      <c r="D64" s="9">
        <f t="shared" si="5"/>
        <v>0</v>
      </c>
      <c r="E64" s="9"/>
      <c r="F64" s="9"/>
      <c r="G64" s="9">
        <f t="shared" si="6"/>
        <v>5793704.25</v>
      </c>
      <c r="H64" s="9"/>
      <c r="I64" s="9"/>
      <c r="J64" s="9"/>
      <c r="K64" s="9"/>
      <c r="L64" s="9">
        <v>5793704.25</v>
      </c>
      <c r="M64" s="9">
        <f t="shared" si="3"/>
        <v>0</v>
      </c>
      <c r="N64" s="9"/>
      <c r="O64" s="9"/>
      <c r="P64" s="9"/>
      <c r="Q64" s="9"/>
      <c r="R64" s="9"/>
      <c r="S64" s="9"/>
      <c r="T64" s="10">
        <f t="shared" si="7"/>
        <v>5793704.25</v>
      </c>
    </row>
    <row r="65" spans="1:20" ht="38.1" customHeight="1" x14ac:dyDescent="0.25">
      <c r="A65" s="7">
        <f t="shared" si="4"/>
        <v>56</v>
      </c>
      <c r="B65" s="8" t="s">
        <v>71</v>
      </c>
      <c r="C65" s="18" t="s">
        <v>189</v>
      </c>
      <c r="D65" s="9">
        <f t="shared" si="5"/>
        <v>0</v>
      </c>
      <c r="E65" s="9"/>
      <c r="F65" s="9"/>
      <c r="G65" s="9">
        <f t="shared" si="6"/>
        <v>2050453.8</v>
      </c>
      <c r="H65" s="9"/>
      <c r="I65" s="9"/>
      <c r="J65" s="9"/>
      <c r="K65" s="9"/>
      <c r="L65" s="9">
        <v>2050453.8</v>
      </c>
      <c r="M65" s="9">
        <f t="shared" si="3"/>
        <v>0</v>
      </c>
      <c r="N65" s="9"/>
      <c r="O65" s="9"/>
      <c r="P65" s="9"/>
      <c r="Q65" s="9"/>
      <c r="R65" s="9"/>
      <c r="S65" s="9"/>
      <c r="T65" s="10">
        <f t="shared" si="7"/>
        <v>2050453.8</v>
      </c>
    </row>
    <row r="66" spans="1:20" ht="38.1" customHeight="1" x14ac:dyDescent="0.25">
      <c r="A66" s="7">
        <f t="shared" si="4"/>
        <v>57</v>
      </c>
      <c r="B66" s="8" t="s">
        <v>72</v>
      </c>
      <c r="C66" s="18" t="s">
        <v>190</v>
      </c>
      <c r="D66" s="9">
        <f t="shared" si="5"/>
        <v>0</v>
      </c>
      <c r="E66" s="9"/>
      <c r="F66" s="9"/>
      <c r="G66" s="9">
        <f t="shared" si="6"/>
        <v>2292001.2000000002</v>
      </c>
      <c r="H66" s="9"/>
      <c r="I66" s="9"/>
      <c r="J66" s="9"/>
      <c r="K66" s="9">
        <v>2292001.2000000002</v>
      </c>
      <c r="L66" s="9"/>
      <c r="M66" s="9">
        <f t="shared" si="3"/>
        <v>501446.39999999997</v>
      </c>
      <c r="N66" s="9"/>
      <c r="O66" s="9">
        <v>501446.39999999997</v>
      </c>
      <c r="P66" s="9"/>
      <c r="Q66" s="9"/>
      <c r="R66" s="9"/>
      <c r="S66" s="9"/>
      <c r="T66" s="10">
        <f t="shared" si="7"/>
        <v>2793447.6</v>
      </c>
    </row>
    <row r="67" spans="1:20" ht="38.1" customHeight="1" x14ac:dyDescent="0.25">
      <c r="A67" s="7">
        <f t="shared" si="4"/>
        <v>58</v>
      </c>
      <c r="B67" s="8" t="s">
        <v>73</v>
      </c>
      <c r="C67" s="18" t="s">
        <v>191</v>
      </c>
      <c r="D67" s="9">
        <f t="shared" si="5"/>
        <v>0</v>
      </c>
      <c r="E67" s="9"/>
      <c r="F67" s="9"/>
      <c r="G67" s="9">
        <f t="shared" si="6"/>
        <v>2186434.13</v>
      </c>
      <c r="H67" s="9"/>
      <c r="I67" s="9"/>
      <c r="J67" s="9"/>
      <c r="K67" s="9">
        <v>0</v>
      </c>
      <c r="L67" s="9">
        <v>2186434.13</v>
      </c>
      <c r="M67" s="9">
        <f t="shared" si="3"/>
        <v>0</v>
      </c>
      <c r="N67" s="9"/>
      <c r="O67" s="9"/>
      <c r="P67" s="9"/>
      <c r="Q67" s="9"/>
      <c r="R67" s="9"/>
      <c r="S67" s="9"/>
      <c r="T67" s="10">
        <f t="shared" si="7"/>
        <v>2186434.13</v>
      </c>
    </row>
    <row r="68" spans="1:20" ht="38.1" customHeight="1" x14ac:dyDescent="0.25">
      <c r="A68" s="7">
        <f t="shared" si="4"/>
        <v>59</v>
      </c>
      <c r="B68" s="8" t="s">
        <v>74</v>
      </c>
      <c r="C68" s="18" t="s">
        <v>192</v>
      </c>
      <c r="D68" s="9">
        <f t="shared" si="5"/>
        <v>0</v>
      </c>
      <c r="E68" s="9"/>
      <c r="F68" s="9"/>
      <c r="G68" s="9">
        <f t="shared" si="6"/>
        <v>991350</v>
      </c>
      <c r="H68" s="9"/>
      <c r="I68" s="9"/>
      <c r="J68" s="9"/>
      <c r="K68" s="9">
        <v>991350</v>
      </c>
      <c r="L68" s="9"/>
      <c r="M68" s="9">
        <f t="shared" si="3"/>
        <v>0</v>
      </c>
      <c r="N68" s="9"/>
      <c r="O68" s="9"/>
      <c r="P68" s="9"/>
      <c r="Q68" s="9"/>
      <c r="R68" s="9"/>
      <c r="S68" s="9"/>
      <c r="T68" s="10">
        <f t="shared" si="7"/>
        <v>991350</v>
      </c>
    </row>
    <row r="69" spans="1:20" ht="38.1" customHeight="1" x14ac:dyDescent="0.25">
      <c r="A69" s="7">
        <f t="shared" si="4"/>
        <v>60</v>
      </c>
      <c r="B69" s="8" t="s">
        <v>75</v>
      </c>
      <c r="C69" s="18" t="s">
        <v>193</v>
      </c>
      <c r="D69" s="9">
        <f t="shared" si="5"/>
        <v>0</v>
      </c>
      <c r="E69" s="9"/>
      <c r="F69" s="9"/>
      <c r="G69" s="9">
        <f t="shared" si="6"/>
        <v>3167665</v>
      </c>
      <c r="H69" s="9"/>
      <c r="I69" s="9"/>
      <c r="J69" s="9"/>
      <c r="K69" s="9"/>
      <c r="L69" s="9">
        <v>3167665</v>
      </c>
      <c r="M69" s="9">
        <f t="shared" si="3"/>
        <v>0</v>
      </c>
      <c r="N69" s="9"/>
      <c r="O69" s="9"/>
      <c r="P69" s="9"/>
      <c r="Q69" s="9"/>
      <c r="R69" s="9"/>
      <c r="S69" s="9"/>
      <c r="T69" s="10">
        <f t="shared" si="7"/>
        <v>3167665</v>
      </c>
    </row>
    <row r="70" spans="1:20" ht="38.1" customHeight="1" x14ac:dyDescent="0.25">
      <c r="A70" s="7">
        <f t="shared" si="4"/>
        <v>61</v>
      </c>
      <c r="B70" s="8" t="s">
        <v>76</v>
      </c>
      <c r="C70" s="18" t="s">
        <v>194</v>
      </c>
      <c r="D70" s="9">
        <f t="shared" si="5"/>
        <v>0</v>
      </c>
      <c r="E70" s="9"/>
      <c r="F70" s="9"/>
      <c r="G70" s="9">
        <f t="shared" si="6"/>
        <v>7286759.3500000006</v>
      </c>
      <c r="H70" s="9"/>
      <c r="I70" s="9"/>
      <c r="J70" s="9"/>
      <c r="K70" s="9"/>
      <c r="L70" s="9">
        <v>7286759.3500000006</v>
      </c>
      <c r="M70" s="9">
        <f t="shared" si="3"/>
        <v>0</v>
      </c>
      <c r="N70" s="9"/>
      <c r="O70" s="9"/>
      <c r="P70" s="9"/>
      <c r="Q70" s="9"/>
      <c r="R70" s="9"/>
      <c r="S70" s="9"/>
      <c r="T70" s="10">
        <f t="shared" si="7"/>
        <v>7286759.3500000006</v>
      </c>
    </row>
    <row r="71" spans="1:20" ht="38.1" customHeight="1" x14ac:dyDescent="0.25">
      <c r="A71" s="7">
        <f t="shared" si="4"/>
        <v>62</v>
      </c>
      <c r="B71" s="8" t="s">
        <v>77</v>
      </c>
      <c r="C71" s="18" t="s">
        <v>195</v>
      </c>
      <c r="D71" s="9">
        <f t="shared" si="5"/>
        <v>0</v>
      </c>
      <c r="E71" s="9"/>
      <c r="F71" s="9"/>
      <c r="G71" s="9">
        <f t="shared" si="6"/>
        <v>159159.90000000002</v>
      </c>
      <c r="H71" s="9"/>
      <c r="I71" s="9"/>
      <c r="J71" s="9"/>
      <c r="K71" s="9"/>
      <c r="L71" s="9">
        <v>159159.90000000002</v>
      </c>
      <c r="M71" s="9">
        <f t="shared" si="3"/>
        <v>0</v>
      </c>
      <c r="N71" s="9"/>
      <c r="O71" s="9"/>
      <c r="P71" s="9"/>
      <c r="Q71" s="9"/>
      <c r="R71" s="9"/>
      <c r="S71" s="9"/>
      <c r="T71" s="10">
        <f t="shared" si="7"/>
        <v>159159.90000000002</v>
      </c>
    </row>
    <row r="72" spans="1:20" ht="38.1" customHeight="1" x14ac:dyDescent="0.25">
      <c r="A72" s="7">
        <f t="shared" si="4"/>
        <v>63</v>
      </c>
      <c r="B72" s="8" t="s">
        <v>78</v>
      </c>
      <c r="C72" s="18" t="s">
        <v>196</v>
      </c>
      <c r="D72" s="9">
        <f t="shared" si="5"/>
        <v>0</v>
      </c>
      <c r="E72" s="9"/>
      <c r="F72" s="9"/>
      <c r="G72" s="9">
        <f t="shared" si="6"/>
        <v>202953.93</v>
      </c>
      <c r="H72" s="9"/>
      <c r="I72" s="9"/>
      <c r="J72" s="9"/>
      <c r="K72" s="9"/>
      <c r="L72" s="9">
        <v>202953.93</v>
      </c>
      <c r="M72" s="9">
        <f t="shared" si="3"/>
        <v>0</v>
      </c>
      <c r="N72" s="9"/>
      <c r="O72" s="9"/>
      <c r="P72" s="9"/>
      <c r="Q72" s="9"/>
      <c r="R72" s="9"/>
      <c r="S72" s="9"/>
      <c r="T72" s="10">
        <f t="shared" si="7"/>
        <v>202953.93</v>
      </c>
    </row>
    <row r="73" spans="1:20" ht="38.1" customHeight="1" x14ac:dyDescent="0.25">
      <c r="A73" s="7">
        <f t="shared" si="4"/>
        <v>64</v>
      </c>
      <c r="B73" s="8" t="s">
        <v>120</v>
      </c>
      <c r="C73" s="18" t="s">
        <v>197</v>
      </c>
      <c r="D73" s="9">
        <f t="shared" si="5"/>
        <v>0</v>
      </c>
      <c r="E73" s="9"/>
      <c r="F73" s="9"/>
      <c r="G73" s="9">
        <f t="shared" si="6"/>
        <v>13205477.75</v>
      </c>
      <c r="H73" s="9"/>
      <c r="I73" s="9"/>
      <c r="J73" s="9"/>
      <c r="K73" s="9">
        <v>10171700</v>
      </c>
      <c r="L73" s="9">
        <v>3033777.75</v>
      </c>
      <c r="M73" s="9">
        <f t="shared" ref="M73:M122" si="8">N73+O73</f>
        <v>0</v>
      </c>
      <c r="N73" s="9"/>
      <c r="O73" s="9"/>
      <c r="P73" s="9"/>
      <c r="Q73" s="9"/>
      <c r="R73" s="9"/>
      <c r="S73" s="9"/>
      <c r="T73" s="10">
        <f t="shared" si="7"/>
        <v>13205477.75</v>
      </c>
    </row>
    <row r="74" spans="1:20" ht="38.1" customHeight="1" x14ac:dyDescent="0.25">
      <c r="A74" s="7">
        <f t="shared" si="4"/>
        <v>65</v>
      </c>
      <c r="B74" s="8" t="s">
        <v>121</v>
      </c>
      <c r="C74" s="18" t="s">
        <v>198</v>
      </c>
      <c r="D74" s="9">
        <f t="shared" ref="D74:D81" si="9">E74+F74</f>
        <v>0</v>
      </c>
      <c r="E74" s="9"/>
      <c r="F74" s="9"/>
      <c r="G74" s="9">
        <f t="shared" ref="G74:G101" si="10">H74+I74+J74+K74+L74</f>
        <v>0</v>
      </c>
      <c r="H74" s="9"/>
      <c r="I74" s="9"/>
      <c r="J74" s="9"/>
      <c r="K74" s="9"/>
      <c r="L74" s="9"/>
      <c r="M74" s="9">
        <f t="shared" si="8"/>
        <v>993699.61599999992</v>
      </c>
      <c r="N74" s="9"/>
      <c r="O74" s="9">
        <v>993699.61599999992</v>
      </c>
      <c r="P74" s="9"/>
      <c r="Q74" s="9"/>
      <c r="R74" s="9"/>
      <c r="S74" s="9"/>
      <c r="T74" s="10">
        <f t="shared" ref="T74:T105" si="11">Q74+M74+G74+D74+P74</f>
        <v>993699.61599999992</v>
      </c>
    </row>
    <row r="75" spans="1:20" ht="38.1" customHeight="1" x14ac:dyDescent="0.25">
      <c r="A75" s="7">
        <f t="shared" si="4"/>
        <v>66</v>
      </c>
      <c r="B75" s="8" t="s">
        <v>134</v>
      </c>
      <c r="C75" s="18" t="s">
        <v>201</v>
      </c>
      <c r="D75" s="9">
        <f t="shared" si="9"/>
        <v>0</v>
      </c>
      <c r="E75" s="9"/>
      <c r="F75" s="9"/>
      <c r="G75" s="9">
        <f t="shared" si="10"/>
        <v>576172.62</v>
      </c>
      <c r="H75" s="9"/>
      <c r="I75" s="9"/>
      <c r="J75" s="9"/>
      <c r="K75" s="9">
        <v>576172.62</v>
      </c>
      <c r="L75" s="9"/>
      <c r="M75" s="9">
        <f t="shared" si="8"/>
        <v>0</v>
      </c>
      <c r="N75" s="9"/>
      <c r="O75" s="9"/>
      <c r="P75" s="9"/>
      <c r="Q75" s="9"/>
      <c r="R75" s="9"/>
      <c r="S75" s="9"/>
      <c r="T75" s="10">
        <f t="shared" si="11"/>
        <v>576172.62</v>
      </c>
    </row>
    <row r="76" spans="1:20" ht="38.1" customHeight="1" x14ac:dyDescent="0.25">
      <c r="A76" s="7">
        <f t="shared" ref="A76:A122" si="12">A75+1</f>
        <v>67</v>
      </c>
      <c r="B76" s="8" t="s">
        <v>133</v>
      </c>
      <c r="C76" s="18"/>
      <c r="D76" s="9">
        <f t="shared" si="9"/>
        <v>0</v>
      </c>
      <c r="E76" s="9"/>
      <c r="F76" s="9"/>
      <c r="G76" s="9">
        <f t="shared" si="10"/>
        <v>0</v>
      </c>
      <c r="H76" s="9"/>
      <c r="I76" s="9"/>
      <c r="J76" s="9"/>
      <c r="K76" s="9"/>
      <c r="L76" s="9"/>
      <c r="M76" s="9">
        <f t="shared" si="8"/>
        <v>0</v>
      </c>
      <c r="N76" s="9"/>
      <c r="O76" s="9"/>
      <c r="P76" s="9"/>
      <c r="Q76" s="9"/>
      <c r="R76" s="9"/>
      <c r="S76" s="9"/>
      <c r="T76" s="10">
        <f t="shared" si="11"/>
        <v>0</v>
      </c>
    </row>
    <row r="77" spans="1:20" ht="38.1" customHeight="1" x14ac:dyDescent="0.25">
      <c r="A77" s="7">
        <f t="shared" si="12"/>
        <v>68</v>
      </c>
      <c r="B77" s="8" t="s">
        <v>122</v>
      </c>
      <c r="C77" s="22" t="s">
        <v>202</v>
      </c>
      <c r="D77" s="9">
        <f t="shared" si="9"/>
        <v>0</v>
      </c>
      <c r="E77" s="9"/>
      <c r="F77" s="9"/>
      <c r="G77" s="9">
        <f t="shared" si="10"/>
        <v>118962</v>
      </c>
      <c r="H77" s="9"/>
      <c r="I77" s="9"/>
      <c r="J77" s="9"/>
      <c r="K77" s="9">
        <v>118962</v>
      </c>
      <c r="L77" s="9"/>
      <c r="M77" s="9">
        <f t="shared" si="8"/>
        <v>0</v>
      </c>
      <c r="N77" s="9"/>
      <c r="O77" s="9"/>
      <c r="P77" s="9"/>
      <c r="Q77" s="9"/>
      <c r="R77" s="9"/>
      <c r="S77" s="9"/>
      <c r="T77" s="10">
        <f t="shared" si="11"/>
        <v>118962</v>
      </c>
    </row>
    <row r="78" spans="1:20" ht="38.1" customHeight="1" x14ac:dyDescent="0.25">
      <c r="A78" s="7">
        <f t="shared" si="12"/>
        <v>69</v>
      </c>
      <c r="B78" s="8" t="s">
        <v>123</v>
      </c>
      <c r="C78" s="22" t="s">
        <v>203</v>
      </c>
      <c r="D78" s="9">
        <f t="shared" si="9"/>
        <v>0</v>
      </c>
      <c r="E78" s="9"/>
      <c r="F78" s="9"/>
      <c r="G78" s="9">
        <f t="shared" si="10"/>
        <v>6140970</v>
      </c>
      <c r="H78" s="9"/>
      <c r="I78" s="9"/>
      <c r="J78" s="9"/>
      <c r="K78" s="9"/>
      <c r="L78" s="9">
        <f>6140970</f>
        <v>6140970</v>
      </c>
      <c r="M78" s="9">
        <f t="shared" si="8"/>
        <v>2468659.1999999997</v>
      </c>
      <c r="N78" s="9"/>
      <c r="O78" s="9">
        <v>2468659.1999999997</v>
      </c>
      <c r="P78" s="9"/>
      <c r="Q78" s="9"/>
      <c r="R78" s="9"/>
      <c r="S78" s="9"/>
      <c r="T78" s="10">
        <f t="shared" si="11"/>
        <v>8609629.1999999993</v>
      </c>
    </row>
    <row r="79" spans="1:20" ht="38.1" customHeight="1" x14ac:dyDescent="0.25">
      <c r="A79" s="7">
        <f t="shared" si="12"/>
        <v>70</v>
      </c>
      <c r="B79" s="8" t="s">
        <v>124</v>
      </c>
      <c r="C79" s="22" t="s">
        <v>204</v>
      </c>
      <c r="D79" s="9">
        <f t="shared" si="9"/>
        <v>0</v>
      </c>
      <c r="E79" s="9"/>
      <c r="F79" s="9"/>
      <c r="G79" s="9">
        <f t="shared" si="10"/>
        <v>237564.33000000002</v>
      </c>
      <c r="H79" s="9"/>
      <c r="I79" s="9"/>
      <c r="J79" s="9"/>
      <c r="K79" s="9"/>
      <c r="L79" s="9">
        <v>237564.33000000002</v>
      </c>
      <c r="M79" s="9">
        <f t="shared" si="8"/>
        <v>0</v>
      </c>
      <c r="N79" s="9"/>
      <c r="O79" s="9"/>
      <c r="P79" s="9"/>
      <c r="Q79" s="9"/>
      <c r="R79" s="9"/>
      <c r="S79" s="9"/>
      <c r="T79" s="10">
        <f t="shared" si="11"/>
        <v>237564.33000000002</v>
      </c>
    </row>
    <row r="80" spans="1:20" ht="38.1" customHeight="1" x14ac:dyDescent="0.25">
      <c r="A80" s="7">
        <f t="shared" si="12"/>
        <v>71</v>
      </c>
      <c r="B80" s="8" t="s">
        <v>125</v>
      </c>
      <c r="C80" s="22" t="s">
        <v>205</v>
      </c>
      <c r="D80" s="9">
        <f t="shared" si="9"/>
        <v>0</v>
      </c>
      <c r="E80" s="9"/>
      <c r="F80" s="9"/>
      <c r="G80" s="9">
        <f t="shared" si="10"/>
        <v>337435</v>
      </c>
      <c r="H80" s="9"/>
      <c r="I80" s="9"/>
      <c r="J80" s="9"/>
      <c r="K80" s="9"/>
      <c r="L80" s="9">
        <v>337435</v>
      </c>
      <c r="M80" s="9">
        <f t="shared" si="8"/>
        <v>0</v>
      </c>
      <c r="N80" s="9"/>
      <c r="O80" s="9"/>
      <c r="P80" s="9"/>
      <c r="Q80" s="9"/>
      <c r="R80" s="9"/>
      <c r="S80" s="9"/>
      <c r="T80" s="10">
        <f t="shared" si="11"/>
        <v>337435</v>
      </c>
    </row>
    <row r="81" spans="1:20" ht="38.1" customHeight="1" x14ac:dyDescent="0.25">
      <c r="A81" s="7">
        <f t="shared" si="12"/>
        <v>72</v>
      </c>
      <c r="B81" s="8" t="s">
        <v>126</v>
      </c>
      <c r="C81" s="22" t="s">
        <v>206</v>
      </c>
      <c r="D81" s="9">
        <f t="shared" si="9"/>
        <v>0</v>
      </c>
      <c r="E81" s="9"/>
      <c r="F81" s="9"/>
      <c r="G81" s="9">
        <f t="shared" si="10"/>
        <v>159212.29999999999</v>
      </c>
      <c r="H81" s="9"/>
      <c r="I81" s="9"/>
      <c r="J81" s="9"/>
      <c r="K81" s="9"/>
      <c r="L81" s="9">
        <v>159212.29999999999</v>
      </c>
      <c r="M81" s="9">
        <f t="shared" si="8"/>
        <v>0</v>
      </c>
      <c r="N81" s="9"/>
      <c r="O81" s="9"/>
      <c r="P81" s="9"/>
      <c r="Q81" s="9"/>
      <c r="R81" s="9"/>
      <c r="S81" s="9"/>
      <c r="T81" s="10">
        <f t="shared" si="11"/>
        <v>159212.29999999999</v>
      </c>
    </row>
    <row r="82" spans="1:20" ht="38.1" customHeight="1" x14ac:dyDescent="0.25">
      <c r="A82" s="7">
        <f t="shared" si="12"/>
        <v>73</v>
      </c>
      <c r="B82" s="8" t="s">
        <v>131</v>
      </c>
      <c r="C82" s="22" t="s">
        <v>207</v>
      </c>
      <c r="D82" s="9"/>
      <c r="E82" s="9"/>
      <c r="F82" s="9"/>
      <c r="G82" s="9">
        <f t="shared" si="10"/>
        <v>657859.86</v>
      </c>
      <c r="H82" s="9"/>
      <c r="I82" s="9"/>
      <c r="J82" s="9"/>
      <c r="K82" s="9">
        <v>657859.86</v>
      </c>
      <c r="L82" s="9"/>
      <c r="M82" s="9"/>
      <c r="N82" s="9"/>
      <c r="O82" s="9"/>
      <c r="P82" s="9"/>
      <c r="Q82" s="9"/>
      <c r="R82" s="9"/>
      <c r="S82" s="9"/>
      <c r="T82" s="10">
        <f t="shared" si="11"/>
        <v>657859.86</v>
      </c>
    </row>
    <row r="83" spans="1:20" ht="38.1" customHeight="1" x14ac:dyDescent="0.25">
      <c r="A83" s="7">
        <f t="shared" si="12"/>
        <v>74</v>
      </c>
      <c r="B83" s="8" t="s">
        <v>79</v>
      </c>
      <c r="C83" s="22" t="s">
        <v>208</v>
      </c>
      <c r="D83" s="9">
        <f t="shared" ref="D83:D97" si="13">E83+F83</f>
        <v>513006999.95999998</v>
      </c>
      <c r="E83" s="9">
        <v>513006999.95999998</v>
      </c>
      <c r="F83" s="9"/>
      <c r="G83" s="9">
        <f t="shared" si="10"/>
        <v>247078782.95999998</v>
      </c>
      <c r="H83" s="9">
        <v>150723787.5</v>
      </c>
      <c r="I83" s="9">
        <v>20984503.579999998</v>
      </c>
      <c r="J83" s="9">
        <v>40115386.600000001</v>
      </c>
      <c r="K83" s="9">
        <v>28313988.039999995</v>
      </c>
      <c r="L83" s="9">
        <v>6941117.2399999984</v>
      </c>
      <c r="M83" s="9">
        <f t="shared" si="8"/>
        <v>31235906.2848</v>
      </c>
      <c r="N83" s="9">
        <v>686171.53919999988</v>
      </c>
      <c r="O83" s="9">
        <v>30549734.7456</v>
      </c>
      <c r="P83" s="9"/>
      <c r="Q83" s="9"/>
      <c r="R83" s="9"/>
      <c r="S83" s="9"/>
      <c r="T83" s="10">
        <f t="shared" si="11"/>
        <v>791321689.20479989</v>
      </c>
    </row>
    <row r="84" spans="1:20" ht="38.1" customHeight="1" x14ac:dyDescent="0.25">
      <c r="A84" s="7">
        <f t="shared" si="12"/>
        <v>75</v>
      </c>
      <c r="B84" s="8" t="s">
        <v>80</v>
      </c>
      <c r="C84" s="22" t="s">
        <v>209</v>
      </c>
      <c r="D84" s="9">
        <f t="shared" si="13"/>
        <v>56636862.57599999</v>
      </c>
      <c r="E84" s="9">
        <v>56636862.57599999</v>
      </c>
      <c r="F84" s="9"/>
      <c r="G84" s="9">
        <f t="shared" si="10"/>
        <v>108420595.14</v>
      </c>
      <c r="H84" s="9">
        <v>72004140</v>
      </c>
      <c r="I84" s="9">
        <v>11936223.880000001</v>
      </c>
      <c r="J84" s="9">
        <v>11706718.76</v>
      </c>
      <c r="K84" s="9">
        <v>12773512.5</v>
      </c>
      <c r="L84" s="9"/>
      <c r="M84" s="9">
        <f t="shared" si="8"/>
        <v>37918065.292799994</v>
      </c>
      <c r="N84" s="9">
        <v>16614037.843199998</v>
      </c>
      <c r="O84" s="9">
        <v>21304027.4496</v>
      </c>
      <c r="P84" s="9">
        <v>82110700</v>
      </c>
      <c r="Q84" s="9"/>
      <c r="R84" s="9"/>
      <c r="S84" s="9"/>
      <c r="T84" s="10">
        <f t="shared" si="11"/>
        <v>285086223.00879997</v>
      </c>
    </row>
    <row r="85" spans="1:20" ht="38.1" customHeight="1" x14ac:dyDescent="0.25">
      <c r="A85" s="7">
        <f t="shared" si="12"/>
        <v>76</v>
      </c>
      <c r="B85" s="8" t="s">
        <v>81</v>
      </c>
      <c r="C85" s="22" t="s">
        <v>210</v>
      </c>
      <c r="D85" s="9">
        <f t="shared" si="13"/>
        <v>195764612.34120002</v>
      </c>
      <c r="E85" s="9">
        <v>195764612.34120002</v>
      </c>
      <c r="F85" s="9"/>
      <c r="G85" s="9">
        <f t="shared" si="10"/>
        <v>105497801.94</v>
      </c>
      <c r="H85" s="9">
        <v>77907234.599999994</v>
      </c>
      <c r="I85" s="9">
        <v>12774456.34</v>
      </c>
      <c r="J85" s="9">
        <v>2120510</v>
      </c>
      <c r="K85" s="9">
        <v>11153101.200000001</v>
      </c>
      <c r="L85" s="9">
        <v>1542499.7999999998</v>
      </c>
      <c r="M85" s="9">
        <f t="shared" si="8"/>
        <v>44662789.382399999</v>
      </c>
      <c r="N85" s="9">
        <v>34082733.215999998</v>
      </c>
      <c r="O85" s="9">
        <v>10580056.1664</v>
      </c>
      <c r="P85" s="9"/>
      <c r="Q85" s="9"/>
      <c r="R85" s="9"/>
      <c r="S85" s="9"/>
      <c r="T85" s="10">
        <f t="shared" si="11"/>
        <v>345925203.66360003</v>
      </c>
    </row>
    <row r="86" spans="1:20" ht="38.1" customHeight="1" x14ac:dyDescent="0.25">
      <c r="A86" s="7">
        <f t="shared" si="12"/>
        <v>77</v>
      </c>
      <c r="B86" s="8" t="s">
        <v>82</v>
      </c>
      <c r="C86" s="22" t="s">
        <v>211</v>
      </c>
      <c r="D86" s="9">
        <f t="shared" si="13"/>
        <v>782042068.9895997</v>
      </c>
      <c r="E86" s="9">
        <v>748789542.29519975</v>
      </c>
      <c r="F86" s="9">
        <v>33252526.694400001</v>
      </c>
      <c r="G86" s="9">
        <f t="shared" si="10"/>
        <v>235745275.09999996</v>
      </c>
      <c r="H86" s="9">
        <v>145135723.19999999</v>
      </c>
      <c r="I86" s="9">
        <v>29460027.140000001</v>
      </c>
      <c r="J86" s="9">
        <v>16964080</v>
      </c>
      <c r="K86" s="9">
        <v>35066856.75999999</v>
      </c>
      <c r="L86" s="9">
        <v>9118588</v>
      </c>
      <c r="M86" s="9">
        <f t="shared" si="8"/>
        <v>37561344.038399994</v>
      </c>
      <c r="N86" s="9">
        <v>7363354.6559999995</v>
      </c>
      <c r="O86" s="9">
        <v>30197989.382399999</v>
      </c>
      <c r="P86" s="9"/>
      <c r="Q86" s="9"/>
      <c r="R86" s="9"/>
      <c r="S86" s="9"/>
      <c r="T86" s="10">
        <f t="shared" si="11"/>
        <v>1055348688.1279997</v>
      </c>
    </row>
    <row r="87" spans="1:20" ht="38.1" customHeight="1" x14ac:dyDescent="0.25">
      <c r="A87" s="7">
        <f t="shared" si="12"/>
        <v>78</v>
      </c>
      <c r="B87" s="8" t="s">
        <v>83</v>
      </c>
      <c r="C87" s="22" t="s">
        <v>212</v>
      </c>
      <c r="D87" s="9">
        <f t="shared" si="13"/>
        <v>217375533.14399993</v>
      </c>
      <c r="E87" s="9">
        <v>217375533.14399993</v>
      </c>
      <c r="F87" s="9"/>
      <c r="G87" s="9">
        <f t="shared" si="10"/>
        <v>105349196</v>
      </c>
      <c r="H87" s="9"/>
      <c r="I87" s="9"/>
      <c r="J87" s="9"/>
      <c r="K87" s="9">
        <f>108143616-2986012</f>
        <v>105157604</v>
      </c>
      <c r="L87" s="9">
        <v>191592</v>
      </c>
      <c r="M87" s="9">
        <f t="shared" si="8"/>
        <v>8532303.3599999994</v>
      </c>
      <c r="N87" s="9"/>
      <c r="O87" s="9">
        <v>8532303.3599999994</v>
      </c>
      <c r="P87" s="9"/>
      <c r="Q87" s="9"/>
      <c r="R87" s="9"/>
      <c r="S87" s="9"/>
      <c r="T87" s="10">
        <f t="shared" si="11"/>
        <v>331257032.50399995</v>
      </c>
    </row>
    <row r="88" spans="1:20" ht="50.25" customHeight="1" x14ac:dyDescent="0.25">
      <c r="A88" s="7">
        <f t="shared" si="12"/>
        <v>79</v>
      </c>
      <c r="B88" s="8" t="s">
        <v>84</v>
      </c>
      <c r="C88" s="22" t="s">
        <v>213</v>
      </c>
      <c r="D88" s="9">
        <f t="shared" si="13"/>
        <v>159265093.26699999</v>
      </c>
      <c r="E88" s="9">
        <v>150439231.4208</v>
      </c>
      <c r="F88" s="9">
        <v>8825861.8462000005</v>
      </c>
      <c r="G88" s="9">
        <f t="shared" si="10"/>
        <v>32611258.960000001</v>
      </c>
      <c r="H88" s="9"/>
      <c r="I88" s="9"/>
      <c r="J88" s="9"/>
      <c r="K88" s="9">
        <v>19153260</v>
      </c>
      <c r="L88" s="9">
        <v>13457998.959999999</v>
      </c>
      <c r="M88" s="9">
        <f t="shared" si="8"/>
        <v>25474441.439999998</v>
      </c>
      <c r="N88" s="9">
        <v>15485243.423999999</v>
      </c>
      <c r="O88" s="9">
        <v>9989198.0159999989</v>
      </c>
      <c r="P88" s="9"/>
      <c r="Q88" s="9"/>
      <c r="R88" s="9"/>
      <c r="S88" s="9"/>
      <c r="T88" s="10">
        <f t="shared" si="11"/>
        <v>217350793.667</v>
      </c>
    </row>
    <row r="89" spans="1:20" ht="38.1" customHeight="1" x14ac:dyDescent="0.25">
      <c r="A89" s="7">
        <f t="shared" si="12"/>
        <v>80</v>
      </c>
      <c r="B89" s="8" t="s">
        <v>85</v>
      </c>
      <c r="C89" s="22" t="s">
        <v>214</v>
      </c>
      <c r="D89" s="9">
        <f t="shared" si="13"/>
        <v>176147435.61239994</v>
      </c>
      <c r="E89" s="9">
        <v>176147435.61239994</v>
      </c>
      <c r="F89" s="9"/>
      <c r="G89" s="9">
        <f t="shared" si="10"/>
        <v>287164102.53000003</v>
      </c>
      <c r="H89" s="9">
        <v>140018424</v>
      </c>
      <c r="I89" s="9">
        <v>3628830.24</v>
      </c>
      <c r="J89" s="9">
        <v>95451935.379999995</v>
      </c>
      <c r="K89" s="9">
        <v>25887652</v>
      </c>
      <c r="L89" s="9">
        <v>22177260.91</v>
      </c>
      <c r="M89" s="9">
        <f t="shared" si="8"/>
        <v>24702213.983999997</v>
      </c>
      <c r="N89" s="9">
        <v>8573576.2559999991</v>
      </c>
      <c r="O89" s="9">
        <v>16128637.727999998</v>
      </c>
      <c r="P89" s="9"/>
      <c r="Q89" s="9"/>
      <c r="R89" s="9"/>
      <c r="S89" s="9"/>
      <c r="T89" s="10">
        <f t="shared" si="11"/>
        <v>488013752.12639999</v>
      </c>
    </row>
    <row r="90" spans="1:20" ht="58.5" customHeight="1" x14ac:dyDescent="0.25">
      <c r="A90" s="7">
        <f t="shared" si="12"/>
        <v>81</v>
      </c>
      <c r="B90" s="8" t="s">
        <v>86</v>
      </c>
      <c r="C90" s="22" t="s">
        <v>215</v>
      </c>
      <c r="D90" s="9">
        <f t="shared" si="13"/>
        <v>0</v>
      </c>
      <c r="E90" s="9"/>
      <c r="F90" s="9"/>
      <c r="G90" s="9">
        <f t="shared" si="10"/>
        <v>288369763.07000005</v>
      </c>
      <c r="H90" s="9"/>
      <c r="I90" s="9"/>
      <c r="J90" s="9"/>
      <c r="K90" s="9">
        <v>151923235.44</v>
      </c>
      <c r="L90" s="9">
        <v>136446527.63000003</v>
      </c>
      <c r="M90" s="9">
        <f t="shared" si="8"/>
        <v>0</v>
      </c>
      <c r="N90" s="9"/>
      <c r="O90" s="9"/>
      <c r="P90" s="9"/>
      <c r="Q90" s="9"/>
      <c r="R90" s="9"/>
      <c r="S90" s="9"/>
      <c r="T90" s="10">
        <f t="shared" si="11"/>
        <v>288369763.07000005</v>
      </c>
    </row>
    <row r="91" spans="1:20" ht="38.1" customHeight="1" x14ac:dyDescent="0.25">
      <c r="A91" s="7">
        <f t="shared" si="12"/>
        <v>82</v>
      </c>
      <c r="B91" s="8" t="s">
        <v>87</v>
      </c>
      <c r="C91" s="22" t="s">
        <v>216</v>
      </c>
      <c r="D91" s="9">
        <f t="shared" si="13"/>
        <v>0</v>
      </c>
      <c r="E91" s="9"/>
      <c r="F91" s="9"/>
      <c r="G91" s="9">
        <f t="shared" si="10"/>
        <v>75941894.340000004</v>
      </c>
      <c r="H91" s="9">
        <v>61675305.899999999</v>
      </c>
      <c r="I91" s="9">
        <v>7962180.2399999993</v>
      </c>
      <c r="J91" s="9">
        <v>212051.00000000003</v>
      </c>
      <c r="K91" s="9">
        <v>6092357.2000000002</v>
      </c>
      <c r="L91" s="9"/>
      <c r="M91" s="9">
        <f t="shared" si="8"/>
        <v>15584491.238399999</v>
      </c>
      <c r="N91" s="9"/>
      <c r="O91" s="9">
        <v>15584491.238399999</v>
      </c>
      <c r="P91" s="9"/>
      <c r="Q91" s="9"/>
      <c r="R91" s="9"/>
      <c r="S91" s="9"/>
      <c r="T91" s="10">
        <f t="shared" si="11"/>
        <v>91526385.578400001</v>
      </c>
    </row>
    <row r="92" spans="1:20" ht="38.1" customHeight="1" x14ac:dyDescent="0.25">
      <c r="A92" s="7">
        <f t="shared" si="12"/>
        <v>83</v>
      </c>
      <c r="B92" s="11" t="s">
        <v>88</v>
      </c>
      <c r="C92" s="22" t="s">
        <v>217</v>
      </c>
      <c r="D92" s="9">
        <f t="shared" si="13"/>
        <v>0</v>
      </c>
      <c r="E92" s="9"/>
      <c r="F92" s="9"/>
      <c r="G92" s="9">
        <f t="shared" si="10"/>
        <v>67745816.640000001</v>
      </c>
      <c r="H92" s="9"/>
      <c r="I92" s="9"/>
      <c r="J92" s="9"/>
      <c r="K92" s="9">
        <v>67745816.640000001</v>
      </c>
      <c r="L92" s="9"/>
      <c r="M92" s="9">
        <f t="shared" si="8"/>
        <v>0</v>
      </c>
      <c r="N92" s="9"/>
      <c r="O92" s="9"/>
      <c r="P92" s="9"/>
      <c r="Q92" s="9"/>
      <c r="R92" s="9"/>
      <c r="S92" s="9"/>
      <c r="T92" s="10">
        <f t="shared" si="11"/>
        <v>67745816.640000001</v>
      </c>
    </row>
    <row r="93" spans="1:20" ht="38.1" customHeight="1" x14ac:dyDescent="0.25">
      <c r="A93" s="7">
        <f t="shared" si="12"/>
        <v>84</v>
      </c>
      <c r="B93" s="8" t="s">
        <v>89</v>
      </c>
      <c r="C93" s="22" t="s">
        <v>218</v>
      </c>
      <c r="D93" s="9">
        <f t="shared" si="13"/>
        <v>0</v>
      </c>
      <c r="E93" s="9"/>
      <c r="F93" s="9"/>
      <c r="G93" s="9">
        <f t="shared" si="10"/>
        <v>51703584.799999997</v>
      </c>
      <c r="H93" s="9"/>
      <c r="I93" s="9"/>
      <c r="J93" s="9"/>
      <c r="K93" s="9">
        <v>51703584.799999997</v>
      </c>
      <c r="L93" s="9"/>
      <c r="M93" s="9">
        <f t="shared" si="8"/>
        <v>0</v>
      </c>
      <c r="N93" s="9"/>
      <c r="O93" s="9"/>
      <c r="P93" s="9"/>
      <c r="Q93" s="9"/>
      <c r="R93" s="9"/>
      <c r="S93" s="9"/>
      <c r="T93" s="10">
        <f t="shared" si="11"/>
        <v>51703584.799999997</v>
      </c>
    </row>
    <row r="94" spans="1:20" ht="45" customHeight="1" x14ac:dyDescent="0.25">
      <c r="A94" s="7">
        <f t="shared" si="12"/>
        <v>85</v>
      </c>
      <c r="B94" s="8" t="s">
        <v>90</v>
      </c>
      <c r="C94" s="22" t="s">
        <v>219</v>
      </c>
      <c r="D94" s="9">
        <f t="shared" si="13"/>
        <v>0</v>
      </c>
      <c r="E94" s="9"/>
      <c r="F94" s="9"/>
      <c r="G94" s="9">
        <f t="shared" si="10"/>
        <v>50914880</v>
      </c>
      <c r="H94" s="9"/>
      <c r="I94" s="9"/>
      <c r="J94" s="9"/>
      <c r="K94" s="9">
        <v>50914880</v>
      </c>
      <c r="L94" s="9"/>
      <c r="M94" s="9">
        <f t="shared" si="8"/>
        <v>0</v>
      </c>
      <c r="N94" s="9"/>
      <c r="O94" s="9"/>
      <c r="P94" s="9"/>
      <c r="Q94" s="9"/>
      <c r="R94" s="9"/>
      <c r="S94" s="9"/>
      <c r="T94" s="10">
        <f t="shared" si="11"/>
        <v>50914880</v>
      </c>
    </row>
    <row r="95" spans="1:20" ht="52.5" customHeight="1" x14ac:dyDescent="0.25">
      <c r="A95" s="7">
        <f t="shared" si="12"/>
        <v>86</v>
      </c>
      <c r="B95" s="8" t="s">
        <v>91</v>
      </c>
      <c r="C95" s="22" t="s">
        <v>220</v>
      </c>
      <c r="D95" s="9">
        <f t="shared" si="13"/>
        <v>45565907.241599992</v>
      </c>
      <c r="E95" s="9">
        <v>43347825.863999993</v>
      </c>
      <c r="F95" s="9">
        <v>2218081.3775999998</v>
      </c>
      <c r="G95" s="9">
        <f t="shared" si="10"/>
        <v>60788421.660000004</v>
      </c>
      <c r="H95" s="9">
        <v>42542643</v>
      </c>
      <c r="I95" s="9">
        <v>8344624.7300000004</v>
      </c>
      <c r="J95" s="9">
        <v>5716307.9300000006</v>
      </c>
      <c r="K95" s="9">
        <v>4184846</v>
      </c>
      <c r="L95" s="9"/>
      <c r="M95" s="9">
        <f t="shared" si="8"/>
        <v>26300015.078400001</v>
      </c>
      <c r="N95" s="9">
        <v>14260132.723199997</v>
      </c>
      <c r="O95" s="9">
        <v>12039882.355200002</v>
      </c>
      <c r="P95" s="9"/>
      <c r="Q95" s="9"/>
      <c r="R95" s="9"/>
      <c r="S95" s="9"/>
      <c r="T95" s="10">
        <f t="shared" si="11"/>
        <v>132654343.98</v>
      </c>
    </row>
    <row r="96" spans="1:20" ht="38.1" customHeight="1" x14ac:dyDescent="0.25">
      <c r="A96" s="7">
        <f t="shared" si="12"/>
        <v>87</v>
      </c>
      <c r="B96" s="8" t="s">
        <v>92</v>
      </c>
      <c r="C96" s="22" t="s">
        <v>221</v>
      </c>
      <c r="D96" s="9">
        <f t="shared" si="13"/>
        <v>3221068.2</v>
      </c>
      <c r="E96" s="9">
        <v>3221068.2</v>
      </c>
      <c r="F96" s="9"/>
      <c r="G96" s="9">
        <f t="shared" si="10"/>
        <v>18253357.949999999</v>
      </c>
      <c r="H96" s="9">
        <v>13859957.799999999</v>
      </c>
      <c r="I96" s="9">
        <v>2766620.1500000004</v>
      </c>
      <c r="J96" s="9">
        <v>848204.00000000012</v>
      </c>
      <c r="K96" s="9">
        <v>778576</v>
      </c>
      <c r="L96" s="9"/>
      <c r="M96" s="9">
        <f t="shared" si="8"/>
        <v>5349815.9232000001</v>
      </c>
      <c r="N96" s="9"/>
      <c r="O96" s="9">
        <v>5349815.9232000001</v>
      </c>
      <c r="P96" s="9"/>
      <c r="Q96" s="9"/>
      <c r="R96" s="9"/>
      <c r="S96" s="9"/>
      <c r="T96" s="10">
        <f t="shared" si="11"/>
        <v>26824242.073199999</v>
      </c>
    </row>
    <row r="97" spans="1:20" ht="57" customHeight="1" x14ac:dyDescent="0.25">
      <c r="A97" s="7">
        <f t="shared" si="12"/>
        <v>88</v>
      </c>
      <c r="B97" s="8" t="s">
        <v>93</v>
      </c>
      <c r="C97" s="22" t="s">
        <v>222</v>
      </c>
      <c r="D97" s="9">
        <f t="shared" si="13"/>
        <v>0</v>
      </c>
      <c r="E97" s="9"/>
      <c r="F97" s="9"/>
      <c r="G97" s="9">
        <f t="shared" si="10"/>
        <v>0</v>
      </c>
      <c r="H97" s="9"/>
      <c r="I97" s="9"/>
      <c r="J97" s="9"/>
      <c r="K97" s="9"/>
      <c r="L97" s="9"/>
      <c r="M97" s="9">
        <f t="shared" si="8"/>
        <v>0</v>
      </c>
      <c r="N97" s="9"/>
      <c r="O97" s="9"/>
      <c r="P97" s="9"/>
      <c r="Q97" s="9">
        <f>R97+S97</f>
        <v>369185501.37</v>
      </c>
      <c r="R97" s="9">
        <v>365257625.60000002</v>
      </c>
      <c r="S97" s="9">
        <v>3927875.7700000005</v>
      </c>
      <c r="T97" s="10">
        <f t="shared" si="11"/>
        <v>369185501.37</v>
      </c>
    </row>
    <row r="98" spans="1:20" ht="45.6" customHeight="1" x14ac:dyDescent="0.25">
      <c r="A98" s="7">
        <f t="shared" si="12"/>
        <v>89</v>
      </c>
      <c r="B98" s="8" t="s">
        <v>132</v>
      </c>
      <c r="C98" s="22" t="s">
        <v>223</v>
      </c>
      <c r="D98" s="9"/>
      <c r="E98" s="9"/>
      <c r="F98" s="9"/>
      <c r="G98" s="9">
        <f t="shared" si="10"/>
        <v>372939.30000000005</v>
      </c>
      <c r="H98" s="9"/>
      <c r="I98" s="9"/>
      <c r="J98" s="9"/>
      <c r="K98" s="9"/>
      <c r="L98" s="9">
        <v>372939.30000000005</v>
      </c>
      <c r="M98" s="9"/>
      <c r="N98" s="9"/>
      <c r="O98" s="9"/>
      <c r="P98" s="9"/>
      <c r="Q98" s="9"/>
      <c r="R98" s="9"/>
      <c r="S98" s="9"/>
      <c r="T98" s="10">
        <f t="shared" si="11"/>
        <v>372939.30000000005</v>
      </c>
    </row>
    <row r="99" spans="1:20" ht="38.1" customHeight="1" x14ac:dyDescent="0.25">
      <c r="A99" s="7">
        <f t="shared" si="12"/>
        <v>90</v>
      </c>
      <c r="B99" s="8" t="s">
        <v>94</v>
      </c>
      <c r="C99" s="22" t="s">
        <v>224</v>
      </c>
      <c r="D99" s="9">
        <f t="shared" ref="D99:D122" si="14">E99+F99</f>
        <v>0</v>
      </c>
      <c r="E99" s="9"/>
      <c r="F99" s="9"/>
      <c r="G99" s="9">
        <f t="shared" si="10"/>
        <v>214128</v>
      </c>
      <c r="H99" s="9"/>
      <c r="I99" s="9"/>
      <c r="J99" s="9"/>
      <c r="K99" s="9">
        <v>214128</v>
      </c>
      <c r="L99" s="9"/>
      <c r="M99" s="9">
        <f t="shared" si="8"/>
        <v>0</v>
      </c>
      <c r="N99" s="9"/>
      <c r="O99" s="9"/>
      <c r="P99" s="9"/>
      <c r="Q99" s="9"/>
      <c r="R99" s="9"/>
      <c r="S99" s="9"/>
      <c r="T99" s="10">
        <f t="shared" si="11"/>
        <v>214128</v>
      </c>
    </row>
    <row r="100" spans="1:20" ht="38.1" customHeight="1" x14ac:dyDescent="0.25">
      <c r="A100" s="7">
        <f t="shared" si="12"/>
        <v>91</v>
      </c>
      <c r="B100" s="8" t="s">
        <v>95</v>
      </c>
      <c r="C100" s="22" t="s">
        <v>225</v>
      </c>
      <c r="D100" s="9">
        <f t="shared" si="14"/>
        <v>0</v>
      </c>
      <c r="E100" s="9"/>
      <c r="F100" s="9"/>
      <c r="G100" s="9">
        <f t="shared" si="10"/>
        <v>214128</v>
      </c>
      <c r="H100" s="9"/>
      <c r="I100" s="9"/>
      <c r="J100" s="9"/>
      <c r="K100" s="9">
        <v>214128</v>
      </c>
      <c r="L100" s="9"/>
      <c r="M100" s="9">
        <f t="shared" si="8"/>
        <v>0</v>
      </c>
      <c r="N100" s="9"/>
      <c r="O100" s="9"/>
      <c r="P100" s="9"/>
      <c r="Q100" s="9"/>
      <c r="R100" s="9"/>
      <c r="S100" s="9"/>
      <c r="T100" s="10">
        <f t="shared" si="11"/>
        <v>214128</v>
      </c>
    </row>
    <row r="101" spans="1:20" ht="38.1" customHeight="1" x14ac:dyDescent="0.25">
      <c r="A101" s="7">
        <f t="shared" si="12"/>
        <v>92</v>
      </c>
      <c r="B101" s="8" t="s">
        <v>96</v>
      </c>
      <c r="C101" s="22" t="s">
        <v>226</v>
      </c>
      <c r="D101" s="9">
        <f t="shared" si="14"/>
        <v>18717878.340000004</v>
      </c>
      <c r="E101" s="9">
        <v>18717878.340000004</v>
      </c>
      <c r="F101" s="9"/>
      <c r="G101" s="9">
        <f t="shared" si="10"/>
        <v>54908497.589999996</v>
      </c>
      <c r="H101" s="9">
        <v>33979186.799999997</v>
      </c>
      <c r="I101" s="9">
        <v>3780388.7299999995</v>
      </c>
      <c r="J101" s="9">
        <v>9636443.8000000007</v>
      </c>
      <c r="K101" s="9">
        <v>7512478.2599999998</v>
      </c>
      <c r="L101" s="9"/>
      <c r="M101" s="9">
        <f t="shared" si="8"/>
        <v>11722916.799999999</v>
      </c>
      <c r="N101" s="9">
        <v>264866.56</v>
      </c>
      <c r="O101" s="9">
        <v>11458050.239999998</v>
      </c>
      <c r="P101" s="9"/>
      <c r="Q101" s="9">
        <f t="shared" ref="Q101:Q122" si="15">R101+S101</f>
        <v>8357317.5199999996</v>
      </c>
      <c r="R101" s="9">
        <v>8251088.6399999997</v>
      </c>
      <c r="S101" s="9">
        <v>106228.88</v>
      </c>
      <c r="T101" s="10">
        <f t="shared" si="11"/>
        <v>93706610.25</v>
      </c>
    </row>
    <row r="102" spans="1:20" ht="38.1" customHeight="1" x14ac:dyDescent="0.25">
      <c r="A102" s="7">
        <f t="shared" si="12"/>
        <v>93</v>
      </c>
      <c r="B102" s="16" t="s">
        <v>97</v>
      </c>
      <c r="C102" s="22" t="s">
        <v>227</v>
      </c>
      <c r="D102" s="9">
        <f t="shared" si="14"/>
        <v>61153135.539999984</v>
      </c>
      <c r="E102" s="9">
        <v>61153135.539999984</v>
      </c>
      <c r="F102" s="9"/>
      <c r="G102" s="9">
        <f t="shared" ref="G102:G122" si="16">H102+I102+J102+K102+L102</f>
        <v>196107692.88999999</v>
      </c>
      <c r="H102" s="9">
        <v>122748038.39999999</v>
      </c>
      <c r="I102" s="9">
        <v>15718156.489999998</v>
      </c>
      <c r="J102" s="9">
        <v>32986490.000000004</v>
      </c>
      <c r="K102" s="9">
        <v>24655008</v>
      </c>
      <c r="L102" s="9"/>
      <c r="M102" s="9">
        <f t="shared" si="8"/>
        <v>20460363.167999998</v>
      </c>
      <c r="N102" s="9">
        <v>10612116.592</v>
      </c>
      <c r="O102" s="9">
        <v>9848246.5759999994</v>
      </c>
      <c r="P102" s="9"/>
      <c r="Q102" s="9">
        <f t="shared" si="15"/>
        <v>34873800.399999999</v>
      </c>
      <c r="R102" s="9">
        <v>34342656</v>
      </c>
      <c r="S102" s="9">
        <v>531144.4</v>
      </c>
      <c r="T102" s="10">
        <f t="shared" si="11"/>
        <v>312594991.99799997</v>
      </c>
    </row>
    <row r="103" spans="1:20" ht="38.1" customHeight="1" x14ac:dyDescent="0.25">
      <c r="A103" s="7">
        <f t="shared" si="12"/>
        <v>94</v>
      </c>
      <c r="B103" s="11" t="s">
        <v>98</v>
      </c>
      <c r="C103" s="22" t="s">
        <v>228</v>
      </c>
      <c r="D103" s="9">
        <f t="shared" si="14"/>
        <v>94361887.018000007</v>
      </c>
      <c r="E103" s="9">
        <v>94361887.018000007</v>
      </c>
      <c r="F103" s="9"/>
      <c r="G103" s="9">
        <f t="shared" si="16"/>
        <v>93689097.570000008</v>
      </c>
      <c r="H103" s="9">
        <v>68137690.400000006</v>
      </c>
      <c r="I103" s="9">
        <v>5092248.55</v>
      </c>
      <c r="J103" s="9">
        <v>11715552</v>
      </c>
      <c r="K103" s="9">
        <v>8743606.6199999992</v>
      </c>
      <c r="L103" s="9"/>
      <c r="M103" s="9">
        <f t="shared" si="8"/>
        <v>14635613.215999998</v>
      </c>
      <c r="N103" s="9">
        <v>7602409.5839999998</v>
      </c>
      <c r="O103" s="9">
        <v>7033203.6319999993</v>
      </c>
      <c r="P103" s="9"/>
      <c r="Q103" s="9">
        <f t="shared" si="15"/>
        <v>14181031.120000001</v>
      </c>
      <c r="R103" s="9">
        <v>13473886.720000001</v>
      </c>
      <c r="S103" s="9">
        <v>707144.4</v>
      </c>
      <c r="T103" s="10">
        <f t="shared" si="11"/>
        <v>216867628.92400002</v>
      </c>
    </row>
    <row r="104" spans="1:20" ht="38.1" customHeight="1" x14ac:dyDescent="0.25">
      <c r="A104" s="7">
        <f t="shared" si="12"/>
        <v>95</v>
      </c>
      <c r="B104" s="11" t="s">
        <v>99</v>
      </c>
      <c r="C104" s="22" t="s">
        <v>229</v>
      </c>
      <c r="D104" s="9">
        <f t="shared" si="14"/>
        <v>71714712.636000007</v>
      </c>
      <c r="E104" s="9">
        <v>71714712.636000007</v>
      </c>
      <c r="F104" s="9"/>
      <c r="G104" s="9">
        <f t="shared" si="16"/>
        <v>131234239.71000001</v>
      </c>
      <c r="H104" s="9">
        <v>101601063.2</v>
      </c>
      <c r="I104" s="9">
        <v>7369605.0499999998</v>
      </c>
      <c r="J104" s="9">
        <v>12236931.199999999</v>
      </c>
      <c r="K104" s="9">
        <v>10026640.26</v>
      </c>
      <c r="L104" s="9"/>
      <c r="M104" s="9">
        <f t="shared" si="8"/>
        <v>16905590.351999998</v>
      </c>
      <c r="N104" s="9">
        <v>9388876.6719999984</v>
      </c>
      <c r="O104" s="9">
        <v>7516713.6799999988</v>
      </c>
      <c r="P104" s="9">
        <v>5100061.68</v>
      </c>
      <c r="Q104" s="9">
        <f t="shared" si="15"/>
        <v>15134444.24</v>
      </c>
      <c r="R104" s="9">
        <v>14603299.84</v>
      </c>
      <c r="S104" s="9">
        <v>531144.4</v>
      </c>
      <c r="T104" s="10">
        <f t="shared" si="11"/>
        <v>240089048.61800003</v>
      </c>
    </row>
    <row r="105" spans="1:20" ht="38.1" customHeight="1" x14ac:dyDescent="0.25">
      <c r="A105" s="7">
        <f t="shared" si="12"/>
        <v>96</v>
      </c>
      <c r="B105" s="8" t="s">
        <v>100</v>
      </c>
      <c r="C105" s="22" t="s">
        <v>230</v>
      </c>
      <c r="D105" s="9">
        <f t="shared" si="14"/>
        <v>174982712.48359993</v>
      </c>
      <c r="E105" s="9">
        <v>174982712.48359993</v>
      </c>
      <c r="F105" s="9"/>
      <c r="G105" s="9">
        <f t="shared" si="16"/>
        <v>281880155.75999999</v>
      </c>
      <c r="H105" s="9">
        <v>209017725.79999998</v>
      </c>
      <c r="I105" s="9">
        <v>13714103.34</v>
      </c>
      <c r="J105" s="9">
        <v>29050470.900000002</v>
      </c>
      <c r="K105" s="9">
        <v>27401121.719999999</v>
      </c>
      <c r="L105" s="9">
        <v>2696734</v>
      </c>
      <c r="M105" s="9">
        <f t="shared" si="8"/>
        <v>47902660.288000003</v>
      </c>
      <c r="N105" s="9">
        <v>19275213.888</v>
      </c>
      <c r="O105" s="9">
        <v>28627446.399999999</v>
      </c>
      <c r="P105" s="9"/>
      <c r="Q105" s="9">
        <f t="shared" si="15"/>
        <v>31806782.240000002</v>
      </c>
      <c r="R105" s="9">
        <v>30414493.440000001</v>
      </c>
      <c r="S105" s="9">
        <v>1392288.8</v>
      </c>
      <c r="T105" s="10">
        <f t="shared" si="11"/>
        <v>536572310.77159989</v>
      </c>
    </row>
    <row r="106" spans="1:20" ht="38.1" customHeight="1" x14ac:dyDescent="0.25">
      <c r="A106" s="7">
        <f t="shared" si="12"/>
        <v>97</v>
      </c>
      <c r="B106" s="8" t="s">
        <v>101</v>
      </c>
      <c r="C106" s="22" t="s">
        <v>231</v>
      </c>
      <c r="D106" s="9">
        <f t="shared" si="14"/>
        <v>70911768.653599963</v>
      </c>
      <c r="E106" s="9">
        <v>70911768.653599963</v>
      </c>
      <c r="F106" s="9"/>
      <c r="G106" s="9">
        <f t="shared" si="16"/>
        <v>92931027.209999979</v>
      </c>
      <c r="H106" s="9">
        <v>70171969.399999991</v>
      </c>
      <c r="I106" s="9">
        <v>5553666.21</v>
      </c>
      <c r="J106" s="9">
        <v>10392823.6</v>
      </c>
      <c r="K106" s="9">
        <v>6812568</v>
      </c>
      <c r="L106" s="9"/>
      <c r="M106" s="9">
        <f t="shared" si="8"/>
        <v>16174025.056000002</v>
      </c>
      <c r="N106" s="9"/>
      <c r="O106" s="9">
        <v>16174025.056000002</v>
      </c>
      <c r="P106" s="9"/>
      <c r="Q106" s="9">
        <f t="shared" si="15"/>
        <v>13836238.800000001</v>
      </c>
      <c r="R106" s="9">
        <v>13305094.4</v>
      </c>
      <c r="S106" s="9">
        <v>531144.4</v>
      </c>
      <c r="T106" s="10">
        <f t="shared" ref="T106:T122" si="17">Q106+M106+G106+D106+P106</f>
        <v>193853059.71959996</v>
      </c>
    </row>
    <row r="107" spans="1:20" ht="42" customHeight="1" x14ac:dyDescent="0.25">
      <c r="A107" s="7">
        <f t="shared" si="12"/>
        <v>98</v>
      </c>
      <c r="B107" s="11" t="s">
        <v>118</v>
      </c>
      <c r="C107" s="22" t="s">
        <v>232</v>
      </c>
      <c r="D107" s="9">
        <f t="shared" si="14"/>
        <v>81318641.502000034</v>
      </c>
      <c r="E107" s="9">
        <v>81318641.502000034</v>
      </c>
      <c r="F107" s="9"/>
      <c r="G107" s="9">
        <f t="shared" si="16"/>
        <v>182418111.79000002</v>
      </c>
      <c r="H107" s="9">
        <v>137542255.5</v>
      </c>
      <c r="I107" s="9">
        <v>10257084.710000001</v>
      </c>
      <c r="J107" s="9">
        <v>22940131.579999998</v>
      </c>
      <c r="K107" s="9">
        <v>11678640</v>
      </c>
      <c r="L107" s="9"/>
      <c r="M107" s="9">
        <f t="shared" si="8"/>
        <v>39215885.721599996</v>
      </c>
      <c r="N107" s="9">
        <v>4234599.1295999996</v>
      </c>
      <c r="O107" s="9">
        <v>34981286.592</v>
      </c>
      <c r="P107" s="9"/>
      <c r="Q107" s="9">
        <f t="shared" si="15"/>
        <v>22240525.940000001</v>
      </c>
      <c r="R107" s="9">
        <v>21703152.640000001</v>
      </c>
      <c r="S107" s="9">
        <v>537373.30000000005</v>
      </c>
      <c r="T107" s="10">
        <f t="shared" si="17"/>
        <v>325193164.95360005</v>
      </c>
    </row>
    <row r="108" spans="1:20" ht="38.1" customHeight="1" x14ac:dyDescent="0.25">
      <c r="A108" s="7">
        <f t="shared" si="12"/>
        <v>99</v>
      </c>
      <c r="B108" s="11" t="s">
        <v>102</v>
      </c>
      <c r="C108" s="22" t="s">
        <v>233</v>
      </c>
      <c r="D108" s="9">
        <f t="shared" si="14"/>
        <v>330328207.53239989</v>
      </c>
      <c r="E108" s="9">
        <v>330328207.53239989</v>
      </c>
      <c r="F108" s="9"/>
      <c r="G108" s="9">
        <f t="shared" si="16"/>
        <v>292619367.44999999</v>
      </c>
      <c r="H108" s="9">
        <v>199189489.19999999</v>
      </c>
      <c r="I108" s="9">
        <v>16458894.070000002</v>
      </c>
      <c r="J108" s="9">
        <v>36959141.159999996</v>
      </c>
      <c r="K108" s="9">
        <v>37074815.899999999</v>
      </c>
      <c r="L108" s="9">
        <v>2937027.12</v>
      </c>
      <c r="M108" s="9">
        <f t="shared" si="8"/>
        <v>64019816.179199986</v>
      </c>
      <c r="N108" s="9">
        <v>23540709.830399998</v>
      </c>
      <c r="O108" s="9">
        <v>40479106.348799989</v>
      </c>
      <c r="P108" s="9"/>
      <c r="Q108" s="9">
        <f t="shared" si="15"/>
        <v>49114759.399999999</v>
      </c>
      <c r="R108" s="9">
        <v>48040012.799999997</v>
      </c>
      <c r="S108" s="9">
        <v>1074746.6000000001</v>
      </c>
      <c r="T108" s="10">
        <f t="shared" si="17"/>
        <v>736082150.56159985</v>
      </c>
    </row>
    <row r="109" spans="1:20" ht="54.75" customHeight="1" x14ac:dyDescent="0.25">
      <c r="A109" s="7">
        <f t="shared" si="12"/>
        <v>100</v>
      </c>
      <c r="B109" s="11" t="s">
        <v>103</v>
      </c>
      <c r="C109" s="22" t="s">
        <v>234</v>
      </c>
      <c r="D109" s="9">
        <f t="shared" si="14"/>
        <v>0</v>
      </c>
      <c r="E109" s="9"/>
      <c r="F109" s="9"/>
      <c r="G109" s="9">
        <f t="shared" si="16"/>
        <v>38524006.399999999</v>
      </c>
      <c r="H109" s="9"/>
      <c r="I109" s="9"/>
      <c r="J109" s="9"/>
      <c r="K109" s="9">
        <v>38524006.399999999</v>
      </c>
      <c r="L109" s="9"/>
      <c r="M109" s="9">
        <f t="shared" si="8"/>
        <v>0</v>
      </c>
      <c r="N109" s="9"/>
      <c r="O109" s="9"/>
      <c r="P109" s="9"/>
      <c r="Q109" s="9">
        <f t="shared" si="15"/>
        <v>0</v>
      </c>
      <c r="R109" s="9"/>
      <c r="S109" s="9"/>
      <c r="T109" s="10">
        <f t="shared" si="17"/>
        <v>38524006.399999999</v>
      </c>
    </row>
    <row r="110" spans="1:20" ht="30" customHeight="1" x14ac:dyDescent="0.25">
      <c r="A110" s="7">
        <f t="shared" si="12"/>
        <v>101</v>
      </c>
      <c r="B110" s="8" t="s">
        <v>104</v>
      </c>
      <c r="C110" s="22" t="s">
        <v>235</v>
      </c>
      <c r="D110" s="9">
        <f t="shared" si="14"/>
        <v>113524485.64799999</v>
      </c>
      <c r="E110" s="9">
        <v>113524485.64799999</v>
      </c>
      <c r="F110" s="9"/>
      <c r="G110" s="9">
        <f t="shared" si="16"/>
        <v>156623213.80000001</v>
      </c>
      <c r="H110" s="9">
        <v>128079373.5</v>
      </c>
      <c r="I110" s="9">
        <v>6987400.5499999998</v>
      </c>
      <c r="J110" s="9">
        <v>14743899.75</v>
      </c>
      <c r="K110" s="9">
        <v>6812540</v>
      </c>
      <c r="L110" s="9"/>
      <c r="M110" s="9">
        <f t="shared" si="8"/>
        <v>30766398.163200002</v>
      </c>
      <c r="N110" s="9">
        <v>22529523.878400002</v>
      </c>
      <c r="O110" s="9">
        <v>8236874.2847999996</v>
      </c>
      <c r="P110" s="9"/>
      <c r="Q110" s="9">
        <f t="shared" si="15"/>
        <v>25936186.740000002</v>
      </c>
      <c r="R110" s="9">
        <v>25398813.440000001</v>
      </c>
      <c r="S110" s="9">
        <v>537373.30000000005</v>
      </c>
      <c r="T110" s="10">
        <f t="shared" si="17"/>
        <v>326850284.35119998</v>
      </c>
    </row>
    <row r="111" spans="1:20" ht="38.1" customHeight="1" x14ac:dyDescent="0.25">
      <c r="A111" s="7">
        <f t="shared" si="12"/>
        <v>102</v>
      </c>
      <c r="B111" s="8" t="s">
        <v>105</v>
      </c>
      <c r="C111" s="22" t="s">
        <v>236</v>
      </c>
      <c r="D111" s="9">
        <f t="shared" si="14"/>
        <v>61682773.151999995</v>
      </c>
      <c r="E111" s="9">
        <v>61682773.151999995</v>
      </c>
      <c r="F111" s="9"/>
      <c r="G111" s="9">
        <f t="shared" si="16"/>
        <v>19415456.789999999</v>
      </c>
      <c r="H111" s="9">
        <v>16113532.5</v>
      </c>
      <c r="I111" s="9">
        <v>1768944.29</v>
      </c>
      <c r="J111" s="9">
        <v>424102.00000000006</v>
      </c>
      <c r="K111" s="9">
        <v>973220</v>
      </c>
      <c r="L111" s="9">
        <v>135658</v>
      </c>
      <c r="M111" s="9">
        <f t="shared" si="8"/>
        <v>8167520.3903999999</v>
      </c>
      <c r="N111" s="9">
        <v>3824493.1199999996</v>
      </c>
      <c r="O111" s="9">
        <v>4343027.2703999998</v>
      </c>
      <c r="P111" s="9"/>
      <c r="Q111" s="9">
        <f t="shared" si="15"/>
        <v>0</v>
      </c>
      <c r="R111" s="9"/>
      <c r="S111" s="9"/>
      <c r="T111" s="10">
        <f t="shared" si="17"/>
        <v>89265750.332399994</v>
      </c>
    </row>
    <row r="112" spans="1:20" ht="38.1" customHeight="1" x14ac:dyDescent="0.25">
      <c r="A112" s="7">
        <f t="shared" si="12"/>
        <v>103</v>
      </c>
      <c r="B112" s="8" t="s">
        <v>106</v>
      </c>
      <c r="C112" s="22" t="s">
        <v>237</v>
      </c>
      <c r="D112" s="9">
        <f t="shared" si="14"/>
        <v>186060306.17999998</v>
      </c>
      <c r="E112" s="9">
        <v>186060306.17999998</v>
      </c>
      <c r="F112" s="9"/>
      <c r="G112" s="9">
        <f t="shared" si="16"/>
        <v>204133147.32999998</v>
      </c>
      <c r="H112" s="9">
        <v>141943308</v>
      </c>
      <c r="I112" s="9">
        <v>12361963.790000001</v>
      </c>
      <c r="J112" s="9">
        <v>23609339.84</v>
      </c>
      <c r="K112" s="9">
        <v>23843890</v>
      </c>
      <c r="L112" s="9">
        <v>2374645.6999999997</v>
      </c>
      <c r="M112" s="9">
        <f t="shared" si="8"/>
        <v>33631932.902400002</v>
      </c>
      <c r="N112" s="9">
        <v>317839.87199999997</v>
      </c>
      <c r="O112" s="9">
        <v>33314093.030400004</v>
      </c>
      <c r="P112" s="9"/>
      <c r="Q112" s="9">
        <f t="shared" si="15"/>
        <v>34228474.099999994</v>
      </c>
      <c r="R112" s="9">
        <v>33669100.799999997</v>
      </c>
      <c r="S112" s="9">
        <v>559373.30000000005</v>
      </c>
      <c r="T112" s="10">
        <f t="shared" si="17"/>
        <v>458053860.51239991</v>
      </c>
    </row>
    <row r="113" spans="1:20" ht="38.1" customHeight="1" x14ac:dyDescent="0.25">
      <c r="A113" s="7">
        <f t="shared" si="12"/>
        <v>104</v>
      </c>
      <c r="B113" s="8" t="s">
        <v>107</v>
      </c>
      <c r="C113" s="22" t="s">
        <v>238</v>
      </c>
      <c r="D113" s="9">
        <f t="shared" si="14"/>
        <v>0</v>
      </c>
      <c r="E113" s="9"/>
      <c r="F113" s="9"/>
      <c r="G113" s="9">
        <f t="shared" si="16"/>
        <v>6666803.3599999994</v>
      </c>
      <c r="H113" s="9"/>
      <c r="I113" s="9"/>
      <c r="J113" s="9"/>
      <c r="K113" s="9">
        <v>4885500.0599999996</v>
      </c>
      <c r="L113" s="9">
        <v>1781303.3</v>
      </c>
      <c r="M113" s="9">
        <f t="shared" si="8"/>
        <v>0</v>
      </c>
      <c r="N113" s="9"/>
      <c r="O113" s="9"/>
      <c r="P113" s="9"/>
      <c r="Q113" s="9">
        <f t="shared" si="15"/>
        <v>0</v>
      </c>
      <c r="R113" s="9"/>
      <c r="S113" s="9"/>
      <c r="T113" s="10">
        <f t="shared" si="17"/>
        <v>6666803.3599999994</v>
      </c>
    </row>
    <row r="114" spans="1:20" ht="38.1" customHeight="1" x14ac:dyDescent="0.25">
      <c r="A114" s="7">
        <f t="shared" si="12"/>
        <v>105</v>
      </c>
      <c r="B114" s="8" t="s">
        <v>108</v>
      </c>
      <c r="C114" s="22" t="s">
        <v>239</v>
      </c>
      <c r="D114" s="9">
        <f t="shared" si="14"/>
        <v>135356768.56799999</v>
      </c>
      <c r="E114" s="9">
        <v>135356768.56799999</v>
      </c>
      <c r="F114" s="9"/>
      <c r="G114" s="9">
        <f t="shared" si="16"/>
        <v>103508806.75</v>
      </c>
      <c r="H114" s="9">
        <v>79099384</v>
      </c>
      <c r="I114" s="9">
        <v>7005260.25</v>
      </c>
      <c r="J114" s="9">
        <v>10640283.5</v>
      </c>
      <c r="K114" s="9">
        <v>6763879</v>
      </c>
      <c r="L114" s="9"/>
      <c r="M114" s="9">
        <f t="shared" si="8"/>
        <v>22432397.568</v>
      </c>
      <c r="N114" s="9">
        <v>12902601.600000001</v>
      </c>
      <c r="O114" s="9">
        <v>9529795.9679999985</v>
      </c>
      <c r="P114" s="9"/>
      <c r="Q114" s="9">
        <f t="shared" si="15"/>
        <v>25731628.66</v>
      </c>
      <c r="R114" s="9">
        <v>25194255.359999999</v>
      </c>
      <c r="S114" s="9">
        <v>537373.30000000005</v>
      </c>
      <c r="T114" s="10">
        <f t="shared" si="17"/>
        <v>287029601.546</v>
      </c>
    </row>
    <row r="115" spans="1:20" ht="38.1" customHeight="1" x14ac:dyDescent="0.25">
      <c r="A115" s="7">
        <f t="shared" si="12"/>
        <v>106</v>
      </c>
      <c r="B115" s="11" t="s">
        <v>109</v>
      </c>
      <c r="C115" s="22" t="s">
        <v>240</v>
      </c>
      <c r="D115" s="9">
        <f t="shared" si="14"/>
        <v>212662020.64799997</v>
      </c>
      <c r="E115" s="9">
        <v>212662020.64799997</v>
      </c>
      <c r="F115" s="9"/>
      <c r="G115" s="9">
        <f t="shared" si="16"/>
        <v>220470701.18999997</v>
      </c>
      <c r="H115" s="9">
        <v>183119920.09999999</v>
      </c>
      <c r="I115" s="9">
        <v>7810055.5</v>
      </c>
      <c r="J115" s="9">
        <v>20554012.109999999</v>
      </c>
      <c r="K115" s="9">
        <v>8986713.4800000004</v>
      </c>
      <c r="L115" s="9"/>
      <c r="M115" s="9">
        <f t="shared" si="8"/>
        <v>23824258.483199999</v>
      </c>
      <c r="N115" s="9">
        <v>10405359.9552</v>
      </c>
      <c r="O115" s="9">
        <v>13418898.528000001</v>
      </c>
      <c r="P115" s="9"/>
      <c r="Q115" s="9">
        <f t="shared" si="15"/>
        <v>25094735.220000003</v>
      </c>
      <c r="R115" s="9">
        <v>24557361.920000002</v>
      </c>
      <c r="S115" s="9">
        <v>537373.30000000005</v>
      </c>
      <c r="T115" s="10">
        <f t="shared" si="17"/>
        <v>482051715.54119992</v>
      </c>
    </row>
    <row r="116" spans="1:20" ht="38.1" customHeight="1" x14ac:dyDescent="0.25">
      <c r="A116" s="7">
        <f t="shared" si="12"/>
        <v>107</v>
      </c>
      <c r="B116" s="8" t="s">
        <v>110</v>
      </c>
      <c r="C116" s="22" t="s">
        <v>241</v>
      </c>
      <c r="D116" s="9">
        <f t="shared" si="14"/>
        <v>130914022.00799997</v>
      </c>
      <c r="E116" s="9">
        <v>130914022.00799997</v>
      </c>
      <c r="F116" s="9"/>
      <c r="G116" s="9">
        <f t="shared" si="16"/>
        <v>177714885.93000001</v>
      </c>
      <c r="H116" s="9">
        <v>130994718.40000001</v>
      </c>
      <c r="I116" s="9">
        <v>8528838.3100000005</v>
      </c>
      <c r="J116" s="9">
        <v>21966778.600000001</v>
      </c>
      <c r="K116" s="9">
        <v>16224550.620000001</v>
      </c>
      <c r="L116" s="9"/>
      <c r="M116" s="9">
        <f t="shared" si="8"/>
        <v>14150894.5536</v>
      </c>
      <c r="N116" s="9">
        <v>3430857.6960000005</v>
      </c>
      <c r="O116" s="9">
        <v>10720036.8576</v>
      </c>
      <c r="P116" s="9"/>
      <c r="Q116" s="9">
        <f t="shared" si="15"/>
        <v>27892726.900000002</v>
      </c>
      <c r="R116" s="9">
        <v>27355353.600000001</v>
      </c>
      <c r="S116" s="9">
        <v>537373.30000000005</v>
      </c>
      <c r="T116" s="10">
        <f t="shared" si="17"/>
        <v>350672529.39159995</v>
      </c>
    </row>
    <row r="117" spans="1:20" ht="38.1" customHeight="1" x14ac:dyDescent="0.25">
      <c r="A117" s="7">
        <f t="shared" si="12"/>
        <v>108</v>
      </c>
      <c r="B117" s="8" t="s">
        <v>111</v>
      </c>
      <c r="C117" s="22" t="s">
        <v>242</v>
      </c>
      <c r="D117" s="9">
        <f t="shared" si="14"/>
        <v>103389593.55311999</v>
      </c>
      <c r="E117" s="9">
        <v>103389593.55311999</v>
      </c>
      <c r="F117" s="9"/>
      <c r="G117" s="9">
        <f t="shared" si="16"/>
        <v>148034029.37</v>
      </c>
      <c r="H117" s="9">
        <v>114580020.09999999</v>
      </c>
      <c r="I117" s="9">
        <v>6315093.6699999999</v>
      </c>
      <c r="J117" s="9">
        <v>15168309.6</v>
      </c>
      <c r="K117" s="9">
        <v>11970606</v>
      </c>
      <c r="L117" s="9"/>
      <c r="M117" s="9">
        <f t="shared" si="8"/>
        <v>10166710.041600002</v>
      </c>
      <c r="N117" s="9">
        <v>6994984.4160000011</v>
      </c>
      <c r="O117" s="9">
        <v>3171725.6256000004</v>
      </c>
      <c r="P117" s="9"/>
      <c r="Q117" s="9">
        <f t="shared" si="15"/>
        <v>16955199.289999999</v>
      </c>
      <c r="R117" s="9">
        <v>16686512.640000001</v>
      </c>
      <c r="S117" s="9">
        <v>268686.65000000002</v>
      </c>
      <c r="T117" s="10">
        <f t="shared" si="17"/>
        <v>278545532.25471997</v>
      </c>
    </row>
    <row r="118" spans="1:20" ht="38.1" customHeight="1" x14ac:dyDescent="0.25">
      <c r="A118" s="7">
        <f t="shared" si="12"/>
        <v>109</v>
      </c>
      <c r="B118" s="8" t="s">
        <v>112</v>
      </c>
      <c r="C118" s="22" t="s">
        <v>243</v>
      </c>
      <c r="D118" s="9">
        <f t="shared" si="14"/>
        <v>14315238.84</v>
      </c>
      <c r="E118" s="9">
        <v>14315238.84</v>
      </c>
      <c r="F118" s="9"/>
      <c r="G118" s="9">
        <f t="shared" si="16"/>
        <v>39576193.309999995</v>
      </c>
      <c r="H118" s="9">
        <v>36332748.399999999</v>
      </c>
      <c r="I118" s="9">
        <v>794965.18</v>
      </c>
      <c r="J118" s="9">
        <v>1484991.93</v>
      </c>
      <c r="K118" s="9">
        <v>963487.8</v>
      </c>
      <c r="L118" s="9"/>
      <c r="M118" s="9">
        <f t="shared" si="8"/>
        <v>3294078.5471999999</v>
      </c>
      <c r="N118" s="9">
        <v>1778360.3711999997</v>
      </c>
      <c r="O118" s="9">
        <v>1515718.176</v>
      </c>
      <c r="P118" s="9"/>
      <c r="Q118" s="9">
        <f t="shared" si="15"/>
        <v>2072876.26</v>
      </c>
      <c r="R118" s="9">
        <v>1965401.6</v>
      </c>
      <c r="S118" s="9">
        <v>107474.66</v>
      </c>
      <c r="T118" s="10">
        <f t="shared" si="17"/>
        <v>59258386.957199991</v>
      </c>
    </row>
    <row r="119" spans="1:20" ht="38.1" customHeight="1" x14ac:dyDescent="0.25">
      <c r="A119" s="7">
        <f t="shared" si="12"/>
        <v>110</v>
      </c>
      <c r="B119" s="8" t="s">
        <v>113</v>
      </c>
      <c r="C119" s="22" t="s">
        <v>244</v>
      </c>
      <c r="D119" s="9">
        <f t="shared" si="14"/>
        <v>33370037.552000001</v>
      </c>
      <c r="E119" s="9">
        <v>33370037.552000001</v>
      </c>
      <c r="F119" s="9"/>
      <c r="G119" s="9">
        <f t="shared" si="16"/>
        <v>42159123.659999996</v>
      </c>
      <c r="H119" s="9">
        <v>34474169.599999994</v>
      </c>
      <c r="I119" s="9">
        <v>1382833.06</v>
      </c>
      <c r="J119" s="9">
        <f>2584969+100000</f>
        <v>2684969</v>
      </c>
      <c r="K119" s="17">
        <v>3617152</v>
      </c>
      <c r="L119" s="9"/>
      <c r="M119" s="9">
        <f t="shared" si="8"/>
        <v>13720995.187199999</v>
      </c>
      <c r="N119" s="9">
        <v>13396689.319999998</v>
      </c>
      <c r="O119" s="9">
        <v>324305.86719999998</v>
      </c>
      <c r="P119" s="9"/>
      <c r="Q119" s="9">
        <f t="shared" si="15"/>
        <v>3210592.4400000004</v>
      </c>
      <c r="R119" s="9">
        <v>3102387.2</v>
      </c>
      <c r="S119" s="9">
        <v>108205.24</v>
      </c>
      <c r="T119" s="10">
        <f t="shared" si="17"/>
        <v>92460748.83919999</v>
      </c>
    </row>
    <row r="120" spans="1:20" ht="38.1" customHeight="1" x14ac:dyDescent="0.25">
      <c r="A120" s="7">
        <f t="shared" si="12"/>
        <v>111</v>
      </c>
      <c r="B120" s="8" t="s">
        <v>114</v>
      </c>
      <c r="C120" s="22" t="s">
        <v>245</v>
      </c>
      <c r="D120" s="9">
        <f t="shared" si="14"/>
        <v>90189750.673999995</v>
      </c>
      <c r="E120" s="9">
        <v>90189750.673999995</v>
      </c>
      <c r="F120" s="9"/>
      <c r="G120" s="9">
        <f t="shared" si="16"/>
        <v>139809064.37</v>
      </c>
      <c r="H120" s="9">
        <v>122880019.59999999</v>
      </c>
      <c r="I120" s="9">
        <v>3253913.26</v>
      </c>
      <c r="J120" s="9">
        <v>5389959.5099999998</v>
      </c>
      <c r="K120" s="9">
        <v>8285172</v>
      </c>
      <c r="L120" s="9"/>
      <c r="M120" s="9">
        <f t="shared" si="8"/>
        <v>13995681.739200002</v>
      </c>
      <c r="N120" s="9">
        <v>8110244.6040000012</v>
      </c>
      <c r="O120" s="9">
        <v>5885437.1352000004</v>
      </c>
      <c r="P120" s="9"/>
      <c r="Q120" s="9">
        <f t="shared" si="15"/>
        <v>12208855.939999999</v>
      </c>
      <c r="R120" s="9">
        <v>12099399.68</v>
      </c>
      <c r="S120" s="9">
        <v>109456.26</v>
      </c>
      <c r="T120" s="10">
        <f t="shared" si="17"/>
        <v>256203352.72319999</v>
      </c>
    </row>
    <row r="121" spans="1:20" ht="38.1" customHeight="1" x14ac:dyDescent="0.25">
      <c r="A121" s="7">
        <f t="shared" si="12"/>
        <v>112</v>
      </c>
      <c r="B121" s="8" t="s">
        <v>115</v>
      </c>
      <c r="C121" s="22" t="s">
        <v>246</v>
      </c>
      <c r="D121" s="9">
        <f t="shared" si="14"/>
        <v>0</v>
      </c>
      <c r="E121" s="9"/>
      <c r="F121" s="9"/>
      <c r="G121" s="9">
        <f t="shared" si="16"/>
        <v>0</v>
      </c>
      <c r="H121" s="9"/>
      <c r="I121" s="9"/>
      <c r="J121" s="9"/>
      <c r="K121" s="9"/>
      <c r="L121" s="9"/>
      <c r="M121" s="9">
        <f t="shared" si="8"/>
        <v>564242</v>
      </c>
      <c r="N121" s="9">
        <v>564242</v>
      </c>
      <c r="O121" s="9"/>
      <c r="P121" s="9"/>
      <c r="Q121" s="9">
        <f t="shared" si="15"/>
        <v>0</v>
      </c>
      <c r="R121" s="9"/>
      <c r="S121" s="9"/>
      <c r="T121" s="10">
        <f t="shared" si="17"/>
        <v>564242</v>
      </c>
    </row>
    <row r="122" spans="1:20" ht="38.1" customHeight="1" x14ac:dyDescent="0.25">
      <c r="A122" s="7">
        <f t="shared" si="12"/>
        <v>113</v>
      </c>
      <c r="B122" s="8" t="s">
        <v>127</v>
      </c>
      <c r="C122" s="22" t="s">
        <v>247</v>
      </c>
      <c r="D122" s="9">
        <f t="shared" si="14"/>
        <v>796846.06050000002</v>
      </c>
      <c r="E122" s="9"/>
      <c r="F122" s="9">
        <v>796846.06050000002</v>
      </c>
      <c r="G122" s="9">
        <f t="shared" si="16"/>
        <v>0</v>
      </c>
      <c r="H122" s="9"/>
      <c r="I122" s="9"/>
      <c r="J122" s="9"/>
      <c r="K122" s="9"/>
      <c r="L122" s="9"/>
      <c r="M122" s="9">
        <f t="shared" si="8"/>
        <v>0</v>
      </c>
      <c r="N122" s="9"/>
      <c r="O122" s="9"/>
      <c r="P122" s="9"/>
      <c r="Q122" s="9">
        <f t="shared" si="15"/>
        <v>0</v>
      </c>
      <c r="R122" s="9"/>
      <c r="S122" s="9"/>
      <c r="T122" s="10">
        <f t="shared" si="17"/>
        <v>796846.06050000002</v>
      </c>
    </row>
    <row r="123" spans="1:20" s="15" customFormat="1" ht="24.6" customHeight="1" x14ac:dyDescent="0.25">
      <c r="A123" s="13"/>
      <c r="B123" s="14" t="s">
        <v>9</v>
      </c>
      <c r="C123" s="14"/>
      <c r="D123" s="10">
        <f t="shared" ref="D123:S123" si="18">SUM(D10:D122)</f>
        <v>10468836295.260124</v>
      </c>
      <c r="E123" s="10">
        <f t="shared" si="18"/>
        <v>9499794681.3193207</v>
      </c>
      <c r="F123" s="10">
        <f t="shared" si="18"/>
        <v>969041613.94080019</v>
      </c>
      <c r="G123" s="10">
        <f t="shared" si="18"/>
        <v>8420045435.7300005</v>
      </c>
      <c r="H123" s="10">
        <f t="shared" si="18"/>
        <v>4167580042.5999999</v>
      </c>
      <c r="I123" s="10">
        <f t="shared" si="18"/>
        <v>429301755.93000007</v>
      </c>
      <c r="J123" s="10">
        <f t="shared" si="18"/>
        <v>755628036.85000014</v>
      </c>
      <c r="K123" s="10">
        <f t="shared" si="18"/>
        <v>2294845331.0100002</v>
      </c>
      <c r="L123" s="10">
        <f t="shared" si="18"/>
        <v>772690269.33999979</v>
      </c>
      <c r="M123" s="10">
        <f t="shared" si="18"/>
        <v>1757094197.4432001</v>
      </c>
      <c r="N123" s="10">
        <f t="shared" si="18"/>
        <v>620465679.98799992</v>
      </c>
      <c r="O123" s="10">
        <f t="shared" si="18"/>
        <v>1136628517.4552002</v>
      </c>
      <c r="P123" s="10">
        <f t="shared" si="18"/>
        <v>453105783.94999999</v>
      </c>
      <c r="Q123" s="10">
        <f t="shared" si="18"/>
        <v>1475449721.4600003</v>
      </c>
      <c r="R123" s="10">
        <f t="shared" si="18"/>
        <v>1460445312.0000002</v>
      </c>
      <c r="S123" s="10">
        <f t="shared" si="18"/>
        <v>15004409.460000006</v>
      </c>
      <c r="T123" s="10">
        <f>SUM(T10:T122)</f>
        <v>22574531433.843323</v>
      </c>
    </row>
  </sheetData>
  <mergeCells count="26">
    <mergeCell ref="Q1:T2"/>
    <mergeCell ref="G7:G9"/>
    <mergeCell ref="H7:H9"/>
    <mergeCell ref="I7:I9"/>
    <mergeCell ref="Q7:Q9"/>
    <mergeCell ref="J7:J9"/>
    <mergeCell ref="K7:K9"/>
    <mergeCell ref="L7:L9"/>
    <mergeCell ref="M7:M9"/>
    <mergeCell ref="B4:T4"/>
    <mergeCell ref="G6:L6"/>
    <mergeCell ref="M6:O6"/>
    <mergeCell ref="P6:P9"/>
    <mergeCell ref="Q6:S6"/>
    <mergeCell ref="T6:T9"/>
    <mergeCell ref="O7:O9"/>
    <mergeCell ref="N7:N9"/>
    <mergeCell ref="R7:R9"/>
    <mergeCell ref="S7:S9"/>
    <mergeCell ref="A6:A8"/>
    <mergeCell ref="B6:B9"/>
    <mergeCell ref="C6:C9"/>
    <mergeCell ref="D6:F6"/>
    <mergeCell ref="D7:D9"/>
    <mergeCell ref="F7:F9"/>
    <mergeCell ref="E7:E9"/>
  </mergeCells>
  <pageMargins left="0" right="0" top="0.78740157480314965" bottom="0.51181102362204722" header="0.39370078740157483" footer="0.11811023622047245"/>
  <pageSetup paperSize="9" scale="5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план. ст-ть</vt:lpstr>
      <vt:lpstr>'план. ст-ть'!Заголовки_для_печати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2018-05-07T00:05:51Z</cp:lastPrinted>
  <dcterms:created xsi:type="dcterms:W3CDTF">2015-12-28T10:11:00Z</dcterms:created>
  <dcterms:modified xsi:type="dcterms:W3CDTF">2018-06-26T05:34:36Z</dcterms:modified>
</cp:coreProperties>
</file>